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21840" windowHeight="13110"/>
  </bookViews>
  <sheets>
    <sheet name="Orçamento" sheetId="1" r:id="rId1"/>
  </sheets>
  <definedNames>
    <definedName name="_xlnm.Print_Area" localSheetId="0">Orçamento!$A$1:$M$88</definedName>
  </definedNames>
  <calcPr calcId="145621"/>
</workbook>
</file>

<file path=xl/calcChain.xml><?xml version="1.0" encoding="utf-8"?>
<calcChain xmlns="http://schemas.openxmlformats.org/spreadsheetml/2006/main">
  <c r="H46" i="1" l="1"/>
  <c r="K46" i="1"/>
  <c r="J46" i="1"/>
  <c r="I46" i="1"/>
  <c r="H45" i="1"/>
  <c r="K45" i="1"/>
  <c r="J45" i="1"/>
  <c r="I45" i="1"/>
  <c r="L46" i="1" l="1"/>
  <c r="M46" i="1" s="1"/>
  <c r="L45" i="1"/>
  <c r="M45" i="1" s="1"/>
  <c r="K47" i="1"/>
  <c r="J47" i="1"/>
  <c r="I47" i="1"/>
  <c r="H40" i="1"/>
  <c r="K40" i="1"/>
  <c r="L40" i="1" s="1"/>
  <c r="M40" i="1" s="1"/>
  <c r="I40" i="1"/>
  <c r="J40" i="1"/>
  <c r="H39" i="1"/>
  <c r="K39" i="1"/>
  <c r="L39" i="1" s="1"/>
  <c r="M39" i="1" s="1"/>
  <c r="I39" i="1"/>
  <c r="J39" i="1"/>
  <c r="L47" i="1" l="1"/>
  <c r="M47" i="1" s="1"/>
  <c r="K63" i="1"/>
  <c r="K62" i="1"/>
  <c r="J63" i="1"/>
  <c r="J62" i="1"/>
  <c r="L62" i="1" s="1"/>
  <c r="M62" i="1" s="1"/>
  <c r="I63" i="1"/>
  <c r="L63" i="1" s="1"/>
  <c r="M63" i="1" s="1"/>
  <c r="I62" i="1"/>
  <c r="H63" i="1"/>
  <c r="H62" i="1"/>
  <c r="H80" i="1" l="1"/>
  <c r="K80" i="1"/>
  <c r="J80" i="1"/>
  <c r="I80" i="1"/>
  <c r="H32" i="1"/>
  <c r="K32" i="1"/>
  <c r="J32" i="1"/>
  <c r="I32" i="1"/>
  <c r="L32" i="1" l="1"/>
  <c r="M32" i="1" s="1"/>
  <c r="L80" i="1"/>
  <c r="M80" i="1" s="1"/>
  <c r="H31" i="1"/>
  <c r="K31" i="1"/>
  <c r="J31" i="1"/>
  <c r="I31" i="1"/>
  <c r="H30" i="1"/>
  <c r="K30" i="1"/>
  <c r="J30" i="1"/>
  <c r="I30" i="1"/>
  <c r="H29" i="1"/>
  <c r="K29" i="1"/>
  <c r="J29" i="1"/>
  <c r="I29" i="1"/>
  <c r="L31" i="1" l="1"/>
  <c r="M31" i="1" s="1"/>
  <c r="L29" i="1"/>
  <c r="M29" i="1" s="1"/>
  <c r="L30" i="1"/>
  <c r="M30" i="1" s="1"/>
  <c r="H54" i="1"/>
  <c r="K54" i="1"/>
  <c r="J54" i="1"/>
  <c r="I54" i="1"/>
  <c r="K77" i="1"/>
  <c r="K78" i="1"/>
  <c r="K79" i="1"/>
  <c r="J77" i="1"/>
  <c r="J78" i="1"/>
  <c r="J79" i="1"/>
  <c r="I77" i="1"/>
  <c r="I78" i="1"/>
  <c r="I79" i="1"/>
  <c r="H78" i="1"/>
  <c r="H79" i="1"/>
  <c r="H77" i="1"/>
  <c r="L54" i="1" l="1"/>
  <c r="M54" i="1" s="1"/>
  <c r="L78" i="1"/>
  <c r="M78" i="1" s="1"/>
  <c r="L77" i="1"/>
  <c r="M77" i="1" s="1"/>
  <c r="L79" i="1"/>
  <c r="M79" i="1" s="1"/>
  <c r="L76" i="1" l="1"/>
  <c r="M76" i="1"/>
  <c r="K49" i="1"/>
  <c r="J49" i="1"/>
  <c r="I49" i="1"/>
  <c r="H49" i="1"/>
  <c r="H50" i="1"/>
  <c r="I50" i="1"/>
  <c r="J50" i="1"/>
  <c r="K50" i="1"/>
  <c r="H51" i="1"/>
  <c r="I51" i="1"/>
  <c r="J51" i="1"/>
  <c r="K51" i="1"/>
  <c r="H52" i="1"/>
  <c r="I52" i="1"/>
  <c r="J52" i="1"/>
  <c r="K52" i="1"/>
  <c r="H53" i="1"/>
  <c r="I53" i="1"/>
  <c r="J53" i="1"/>
  <c r="K53" i="1"/>
  <c r="H55" i="1"/>
  <c r="I55" i="1"/>
  <c r="J55" i="1"/>
  <c r="K55" i="1"/>
  <c r="H56" i="1"/>
  <c r="I56" i="1"/>
  <c r="J56" i="1"/>
  <c r="K56" i="1"/>
  <c r="K48" i="1"/>
  <c r="L56" i="1" l="1"/>
  <c r="M56" i="1" s="1"/>
  <c r="L55" i="1"/>
  <c r="M55" i="1" s="1"/>
  <c r="L53" i="1"/>
  <c r="M53" i="1" s="1"/>
  <c r="L52" i="1"/>
  <c r="M52" i="1" s="1"/>
  <c r="L51" i="1"/>
  <c r="M51" i="1" s="1"/>
  <c r="L50" i="1"/>
  <c r="M50" i="1" s="1"/>
  <c r="L49" i="1"/>
  <c r="M49" i="1" s="1"/>
  <c r="K25" i="1"/>
  <c r="J25" i="1"/>
  <c r="I25" i="1"/>
  <c r="H25" i="1"/>
  <c r="L25" i="1" l="1"/>
  <c r="M25" i="1" s="1"/>
  <c r="H66" i="1" l="1"/>
  <c r="I66" i="1"/>
  <c r="J66" i="1"/>
  <c r="L66" i="1" l="1"/>
  <c r="M66" i="1" s="1"/>
  <c r="K61" i="1"/>
  <c r="J61" i="1"/>
  <c r="I61" i="1"/>
  <c r="H61" i="1"/>
  <c r="H60" i="1"/>
  <c r="I60" i="1"/>
  <c r="J60" i="1"/>
  <c r="K60" i="1"/>
  <c r="L60" i="1" l="1"/>
  <c r="M60" i="1" s="1"/>
  <c r="L61" i="1"/>
  <c r="M61" i="1" s="1"/>
  <c r="H48" i="1"/>
  <c r="I48" i="1"/>
  <c r="J48" i="1"/>
  <c r="L59" i="1" l="1"/>
  <c r="L48" i="1"/>
  <c r="M48" i="1" s="1"/>
  <c r="B24" i="1" l="1"/>
  <c r="H24" i="1"/>
  <c r="I24" i="1"/>
  <c r="J24" i="1"/>
  <c r="K24" i="1"/>
  <c r="H23" i="1"/>
  <c r="K23" i="1"/>
  <c r="J23" i="1"/>
  <c r="I23" i="1"/>
  <c r="L23" i="1" l="1"/>
  <c r="M23" i="1" s="1"/>
  <c r="L24" i="1"/>
  <c r="M24" i="1" s="1"/>
  <c r="H74" i="1"/>
  <c r="I74" i="1"/>
  <c r="J74" i="1"/>
  <c r="K74" i="1"/>
  <c r="L74" i="1" l="1"/>
  <c r="M74" i="1" s="1"/>
  <c r="I68" i="1"/>
  <c r="H68" i="1"/>
  <c r="J68" i="1"/>
  <c r="K68" i="1"/>
  <c r="K69" i="1"/>
  <c r="J69" i="1"/>
  <c r="I69" i="1"/>
  <c r="H69" i="1"/>
  <c r="K71" i="1"/>
  <c r="J71" i="1"/>
  <c r="I71" i="1"/>
  <c r="H71" i="1"/>
  <c r="K70" i="1"/>
  <c r="J70" i="1"/>
  <c r="I70" i="1"/>
  <c r="H70" i="1"/>
  <c r="K67" i="1"/>
  <c r="K65" i="1"/>
  <c r="J65" i="1"/>
  <c r="J67" i="1"/>
  <c r="I65" i="1"/>
  <c r="I67" i="1"/>
  <c r="H65" i="1"/>
  <c r="H67" i="1"/>
  <c r="L65" i="1" l="1"/>
  <c r="L68" i="1"/>
  <c r="M68" i="1" s="1"/>
  <c r="L69" i="1"/>
  <c r="M69" i="1" s="1"/>
  <c r="L71" i="1"/>
  <c r="M71" i="1" s="1"/>
  <c r="L70" i="1"/>
  <c r="M70" i="1" s="1"/>
  <c r="L67" i="1"/>
  <c r="M67" i="1" s="1"/>
  <c r="H42" i="1"/>
  <c r="I42" i="1"/>
  <c r="J42" i="1"/>
  <c r="K42" i="1"/>
  <c r="J41" i="1"/>
  <c r="I41" i="1"/>
  <c r="H41" i="1"/>
  <c r="M65" i="1" l="1"/>
  <c r="L42" i="1"/>
  <c r="M42" i="1" s="1"/>
  <c r="H82" i="1"/>
  <c r="K28" i="1"/>
  <c r="J28" i="1"/>
  <c r="I28" i="1"/>
  <c r="H28" i="1"/>
  <c r="K27" i="1"/>
  <c r="J27" i="1"/>
  <c r="I27" i="1"/>
  <c r="H27" i="1"/>
  <c r="H22" i="1"/>
  <c r="I22" i="1"/>
  <c r="J22" i="1"/>
  <c r="K22" i="1"/>
  <c r="J12" i="1"/>
  <c r="J17" i="1"/>
  <c r="H19" i="1"/>
  <c r="I18" i="1"/>
  <c r="J18" i="1"/>
  <c r="K18" i="1"/>
  <c r="L27" i="1" l="1"/>
  <c r="M27" i="1" s="1"/>
  <c r="L28" i="1"/>
  <c r="M28" i="1" s="1"/>
  <c r="L22" i="1"/>
  <c r="M22" i="1" s="1"/>
  <c r="L18" i="1"/>
  <c r="M18" i="1" s="1"/>
  <c r="K82" i="1"/>
  <c r="J82" i="1"/>
  <c r="I82" i="1"/>
  <c r="H75" i="1"/>
  <c r="I75" i="1"/>
  <c r="J75" i="1"/>
  <c r="K75" i="1"/>
  <c r="K73" i="1"/>
  <c r="J73" i="1"/>
  <c r="I73" i="1"/>
  <c r="H73" i="1"/>
  <c r="K72" i="1"/>
  <c r="J72" i="1"/>
  <c r="I72" i="1"/>
  <c r="H72" i="1"/>
  <c r="K58" i="1"/>
  <c r="J58" i="1"/>
  <c r="I58" i="1"/>
  <c r="H58" i="1"/>
  <c r="K44" i="1"/>
  <c r="J44" i="1"/>
  <c r="I44" i="1"/>
  <c r="H44" i="1"/>
  <c r="K43" i="1"/>
  <c r="J43" i="1"/>
  <c r="I43" i="1"/>
  <c r="H43" i="1"/>
  <c r="K41" i="1"/>
  <c r="K38" i="1"/>
  <c r="J38" i="1"/>
  <c r="I38" i="1"/>
  <c r="H38" i="1"/>
  <c r="K37" i="1"/>
  <c r="J37" i="1"/>
  <c r="I37" i="1"/>
  <c r="H37" i="1"/>
  <c r="K35" i="1"/>
  <c r="J35" i="1"/>
  <c r="I35" i="1"/>
  <c r="H35" i="1"/>
  <c r="K34" i="1"/>
  <c r="J34" i="1"/>
  <c r="I34" i="1"/>
  <c r="H34" i="1"/>
  <c r="H21" i="1"/>
  <c r="I21" i="1"/>
  <c r="J21" i="1"/>
  <c r="K21" i="1"/>
  <c r="H18" i="1"/>
  <c r="I19" i="1"/>
  <c r="J19" i="1"/>
  <c r="K19" i="1"/>
  <c r="K17" i="1"/>
  <c r="H14" i="1"/>
  <c r="I14" i="1"/>
  <c r="J14" i="1"/>
  <c r="K14" i="1"/>
  <c r="H15" i="1"/>
  <c r="I15" i="1"/>
  <c r="J15" i="1"/>
  <c r="K15" i="1"/>
  <c r="H16" i="1"/>
  <c r="I16" i="1"/>
  <c r="J16" i="1"/>
  <c r="K16" i="1"/>
  <c r="H17" i="1"/>
  <c r="I17" i="1"/>
  <c r="I12" i="1"/>
  <c r="K12" i="1"/>
  <c r="H12" i="1"/>
  <c r="M26" i="1" l="1"/>
  <c r="L26" i="1"/>
  <c r="L82" i="1"/>
  <c r="M82" i="1" s="1"/>
  <c r="L14" i="1"/>
  <c r="M14" i="1" s="1"/>
  <c r="L72" i="1"/>
  <c r="L73" i="1"/>
  <c r="M73" i="1" s="1"/>
  <c r="L75" i="1"/>
  <c r="M75" i="1" s="1"/>
  <c r="L17" i="1"/>
  <c r="M17" i="1" s="1"/>
  <c r="L12" i="1"/>
  <c r="M12" i="1" s="1"/>
  <c r="L34" i="1"/>
  <c r="M34" i="1" s="1"/>
  <c r="L35" i="1"/>
  <c r="M35" i="1" s="1"/>
  <c r="L15" i="1"/>
  <c r="M15" i="1" s="1"/>
  <c r="L37" i="1"/>
  <c r="M37" i="1" s="1"/>
  <c r="L38" i="1"/>
  <c r="M38" i="1" s="1"/>
  <c r="L41" i="1"/>
  <c r="M41" i="1" s="1"/>
  <c r="L43" i="1"/>
  <c r="M43" i="1" s="1"/>
  <c r="L44" i="1"/>
  <c r="M44" i="1" s="1"/>
  <c r="L58" i="1"/>
  <c r="L16" i="1"/>
  <c r="M16" i="1" s="1"/>
  <c r="L19" i="1"/>
  <c r="M19" i="1" s="1"/>
  <c r="L21" i="1"/>
  <c r="M72" i="1" l="1"/>
  <c r="M64" i="1" s="1"/>
  <c r="L64" i="1"/>
  <c r="M58" i="1"/>
  <c r="M57" i="1" s="1"/>
  <c r="M21" i="1"/>
  <c r="M20" i="1" s="1"/>
  <c r="M33" i="1"/>
  <c r="M36" i="1"/>
  <c r="M59" i="1"/>
  <c r="L81" i="1"/>
  <c r="M81" i="1"/>
  <c r="L20" i="1" l="1"/>
  <c r="M11" i="1"/>
  <c r="L11" i="1" l="1"/>
  <c r="L13" i="1"/>
  <c r="L36" i="1" l="1"/>
  <c r="B67" i="1" l="1"/>
  <c r="L57" i="1" l="1"/>
  <c r="L33" i="1" l="1"/>
  <c r="M13" i="1"/>
  <c r="M83" i="1" l="1"/>
</calcChain>
</file>

<file path=xl/sharedStrings.xml><?xml version="1.0" encoding="utf-8"?>
<sst xmlns="http://schemas.openxmlformats.org/spreadsheetml/2006/main" count="230" uniqueCount="168">
  <si>
    <t>ITEM</t>
  </si>
  <si>
    <t>DESCRIÇÃO DO SERVIÇO</t>
  </si>
  <si>
    <t>UNIDADE DE MEDIDA</t>
  </si>
  <si>
    <t>QUANTI DADE</t>
  </si>
  <si>
    <t>VALORES (R$)</t>
  </si>
  <si>
    <t>MATERIAL</t>
  </si>
  <si>
    <t>MÃO DE OBRA</t>
  </si>
  <si>
    <t>TOTAL UNITÁRIO</t>
  </si>
  <si>
    <t>TOTAL MATERIAL</t>
  </si>
  <si>
    <t>TOTAL MÃO DE OBRA</t>
  </si>
  <si>
    <t xml:space="preserve"> TOTAL SEM BDI</t>
  </si>
  <si>
    <t>TOTAL COM BDI</t>
  </si>
  <si>
    <t/>
  </si>
  <si>
    <t>1</t>
  </si>
  <si>
    <t>1.1</t>
  </si>
  <si>
    <t>2</t>
  </si>
  <si>
    <t>2.1</t>
  </si>
  <si>
    <t>2.2</t>
  </si>
  <si>
    <t>3</t>
  </si>
  <si>
    <t>3.1</t>
  </si>
  <si>
    <t>5.1</t>
  </si>
  <si>
    <t xml:space="preserve"> </t>
  </si>
  <si>
    <t>BDI</t>
  </si>
  <si>
    <t xml:space="preserve">VALOR GLOBAL </t>
  </si>
  <si>
    <t>Local: CREA-PR</t>
  </si>
  <si>
    <t>PLACA DE IDENTIFICAÇÃO</t>
  </si>
  <si>
    <t>m²</t>
  </si>
  <si>
    <t>9.1</t>
  </si>
  <si>
    <t>m</t>
  </si>
  <si>
    <t>ud</t>
  </si>
  <si>
    <t>SISTEMA DE REDE LÓGICA</t>
  </si>
  <si>
    <t>2.3</t>
  </si>
  <si>
    <t>3.2</t>
  </si>
  <si>
    <t>3.3</t>
  </si>
  <si>
    <t>EQUIPAMENTO</t>
  </si>
  <si>
    <t>TOTAL EQUIPAMENTO</t>
  </si>
  <si>
    <t>SERVIÇOS PRELIMINARES</t>
  </si>
  <si>
    <t>2.4</t>
  </si>
  <si>
    <t>2.5</t>
  </si>
  <si>
    <t>2.6</t>
  </si>
  <si>
    <t>PLACA DE OBRA EM CHAPA DE AÇO GALVANIZADO AQUISIÇÃO E INSTALAÇÃO</t>
  </si>
  <si>
    <t>TAPUME DE CHAPA DE MADEIRA COMPENSADA, E= 6MM, COM PINTURA A CAL E REAPROVEITAMENTO DE 2X</t>
  </si>
  <si>
    <t>INSTALAÇÕES ELÉTRICAS</t>
  </si>
  <si>
    <t>4</t>
  </si>
  <si>
    <t>4.1</t>
  </si>
  <si>
    <t>4.2</t>
  </si>
  <si>
    <t>8.1</t>
  </si>
  <si>
    <t>8.2</t>
  </si>
  <si>
    <t>8.3</t>
  </si>
  <si>
    <t>5.2</t>
  </si>
  <si>
    <t>Endereço: EDIFICIO SEDE DO CREA-PR, RUA DR. ZAMENHOF, 35</t>
  </si>
  <si>
    <t>LIMPEZA FINAL DE OBRA</t>
  </si>
  <si>
    <t>RETIRADA DE DIVISORIAS EM CHAPAS DE MADEIRA, COM MONTANTES METALICOS</t>
  </si>
  <si>
    <t>m³</t>
  </si>
  <si>
    <t>LOCAÇÃO DE CAÇAMBA, RETIRADA, TRANSPORTE E DESCARTE DE ENTULHO (para cada 5 dias)</t>
  </si>
  <si>
    <t>TRANSPORTE DE ENTULHO COM CAMINHAO BASCULANTE 6 M3.</t>
  </si>
  <si>
    <t>ALVENARIA DE DIVISÃO</t>
  </si>
  <si>
    <t>FORRO EM DRYWALL</t>
  </si>
  <si>
    <t>PONTO DE ILUMINAÇÃO INCLUINDO INTERRUPTOR SIMPLES, CAIXA ELÉTRICA, ELETRODUTO, CABO, RASGO, QUEBRA E CHUMBAMENTO (EXCLUINDO LUMINÁRIA E LÂMPADA). AF_01/2016</t>
  </si>
  <si>
    <t>TRATAMENTO DE FISSURAS E TRINCAS - ESCARIFICAÇÃO MECÂNICA COM DISCO, CORTE EM "V" COM 1,0 CM ATÉ 3,0 CM DE PROFUNDIDADE EM PAREDES/LAJES (PROPORÇÃO 2 DE LARGURA PARA 1 DE PROFUNDIDADE).</t>
  </si>
  <si>
    <t>PAREDE COM PLACAS DE GESSO ACARTONADO (DRYWALL), PARA USO INTERNO, COM DUAS FACES SIMPLES E ESTRUTURA METÁLICA COM GUIAS SIMPLES, COM VÃOS AF_06/2017_P</t>
  </si>
  <si>
    <t>3.4</t>
  </si>
  <si>
    <t>PORTA DE CHAPA DE MADEIRA LISA PARA RECEBER PINTURA ENCABEÇADA COM IMBUIA 800 X 2100 X 350MM</t>
  </si>
  <si>
    <t xml:space="preserve">RODAPÉ POLIESTIRENO BRANCO 7 X 240CM, MODELO SANTA LUZIA OU SIMILAR </t>
  </si>
  <si>
    <t>PINTURA ESMALTE FOSCO PARA MADEIRA, DUAS DEMAOS, SOBRE FUNDO NIVELADOR BRANCO (porta de embutir 2x)</t>
  </si>
  <si>
    <t>RETIRADA E RECOLOCAÇÃO DE PORTA DE MADEIRA (INVERSÃO DE GIRO DA PORTA DE ENTRADA PRINCIPAL)</t>
  </si>
  <si>
    <t xml:space="preserve">PONTO DE CFTV, ELETRODUTO, CABO, RASGO, QUEBRA E CHUMBAMENTO. </t>
  </si>
  <si>
    <t>PLANILHA ORÇAMENTÁRIA PARA OBRA - REFORMA DA RECEPÇÃO</t>
  </si>
  <si>
    <t>REVESTIMENTO E ISOLAMENTO DE TETO, PAREDES E PORTAS</t>
  </si>
  <si>
    <t>6.1</t>
  </si>
  <si>
    <t>6.2</t>
  </si>
  <si>
    <t>6.3</t>
  </si>
  <si>
    <t>6.4</t>
  </si>
  <si>
    <t>6.5</t>
  </si>
  <si>
    <t>6.6</t>
  </si>
  <si>
    <t>6.7</t>
  </si>
  <si>
    <t>6.8</t>
  </si>
  <si>
    <t>9.2</t>
  </si>
  <si>
    <t>9.3</t>
  </si>
  <si>
    <t>9.4</t>
  </si>
  <si>
    <t>9.5</t>
  </si>
  <si>
    <t>9.6</t>
  </si>
  <si>
    <t>9.7</t>
  </si>
  <si>
    <t>10.1</t>
  </si>
  <si>
    <t>7.1</t>
  </si>
  <si>
    <t>9.8</t>
  </si>
  <si>
    <t>9.9</t>
  </si>
  <si>
    <t>9.10</t>
  </si>
  <si>
    <t>9.11</t>
  </si>
  <si>
    <t>6.9</t>
  </si>
  <si>
    <t>6.10</t>
  </si>
  <si>
    <t>6.11</t>
  </si>
  <si>
    <t>6.12</t>
  </si>
  <si>
    <t>6.13</t>
  </si>
  <si>
    <t>6.14</t>
  </si>
  <si>
    <t>PENDENTE ALUMÍNIO/ACRÍLICO TIPO BFTX 3000K DIAM 50CM LED 4074 LM REF.: FLED31205P, OU SIMILAR DE IGUAL QUALIDADE OU SUPERIOR</t>
  </si>
  <si>
    <t>PENDENTE ALUMÍNIO/ACRÍLICO TIPO BFTX 3000K DIAM 75CM LED 6790 LM REF.: FLED31205M, OU SIMILAR DE IGUAL QUALIDADE OU SUPERIOR</t>
  </si>
  <si>
    <t>PENDENTE ALUMÍNIO/ACRÍLICO TIPO BFTX 3000K DIAM 100CM LED 9506 LM REF.: FLED31205G, OU SIMILAR DE IGUAL QUALIDADE OU SUPERIOR</t>
  </si>
  <si>
    <t>LUMINÁRIA DE EMBUTIR DE LED 20W 1220LM 4000K BIVLT 120º</t>
  </si>
  <si>
    <t>LIMPEZA DE OBRA</t>
  </si>
  <si>
    <t>REMOÇÃO DE FORRO DE MADEIRA</t>
  </si>
  <si>
    <t>ANDAIME TABUADO SOBRE CAVALETES (INCLUSO CAVALETE) EM MADEIRA DE 1ª UTIL 20X INCL MOVIMENTACAO P/ PE-DIREITO 4,00M (MONTAGEM E DESMONTAGEM)</t>
  </si>
  <si>
    <t>3.5</t>
  </si>
  <si>
    <t>RETIRADA DE PEITORIL DE MARMORE OU GRANITO</t>
  </si>
  <si>
    <t>PEITORIL DE GRANITO ASSENTADO COM ARGAMASSA 1:4</t>
  </si>
  <si>
    <t>ACABAMENTOS PARA FORRO (MOLDURA DE GESSO)</t>
  </si>
  <si>
    <t>FORRO EM DRYWALL, PARA AMBIENTES COMERCIAIS, INCLUSIVE ESTRUTURA DE FIXAÇÃO</t>
  </si>
  <si>
    <t xml:space="preserve">INSTALAÇÃO DE ISOLAMENTO COM LÃ DE ROCHA EM PAREDES DRYWALL
</t>
  </si>
  <si>
    <t>INSTALAÇÃO DE REFORÇO METÁLICO EM PAREDE DRYWALL</t>
  </si>
  <si>
    <t>REMOÇÃO DE CABOS ELÉTRICOS, DE FORMA MANUAL, SEM REAPROVEITAMENTO</t>
  </si>
  <si>
    <t>REMOÇÃO DE INTERRUPTORES/ TOMADAS ELÉTRICAS, DE FORMA MANUAL, SEM REAPROVEITAMENTO</t>
  </si>
  <si>
    <t>ELETRODUTO FLEXÍVEL CORRUGADO, PVC, DN 20 MM (1/2"), PARA CIRCUITOS TERMINAIS, INSTALADO EM FORRO - FORNECIMENTO E INSTALAÇÃO</t>
  </si>
  <si>
    <t>PONTO DE ILUMINAÇÃO INCLUINDO INTERRUPTOR PARALELO, CAIXA ELÉTRICA, ELETRODUTO, CABO, RASGO, QUEBRA E CHUMBAMENTO (EXCLUINDO LUMINÁRIA E LÂMPADA)</t>
  </si>
  <si>
    <t>PONTO DE TOMADA INCLUINDO TOMADA 10A/250V, CAIXA ELÉTRICA, ELETRODUTO, CABO, RASGO, QUEBRA E CHUMBAMENTO (incluindo uma tomada dupla de piso na recepção e fita de led no painel de madeira)</t>
  </si>
  <si>
    <t>FONTE ELETRÔNICA 8A DC 12V BIVOLT</t>
  </si>
  <si>
    <t>PONTO DE UTILIZAÇÃO DE EQUIPAMENTOS ELÉTRICOS, TOMADA TIPO RJ45, DE EMBUTIR,COMPLETA, PARA LOGICA. FORNECIMENTO E COLOCACAO, INCLUINDO SUPORTE E PLACA, CAIXA ELÉTRICA, ELETRODUTO, CABO, RASGO, QUEBRA E CHUMBAMENTO</t>
  </si>
  <si>
    <t>h</t>
  </si>
  <si>
    <t>EMBOÇO EM ARGAMASSA TRAÇO 1:2:8, PREPARO MANUAL, APLICADO MANUALMENTE EM FACES INTERNAS DE PAREDES, PARA AMBIENTE COM ÁREA MENOR QUE 5M2, ESPESSURA DE 20MM</t>
  </si>
  <si>
    <t>APLICAÇÃO DE FUNDO PEPARADOR EM TETO, UMA DEMÃO</t>
  </si>
  <si>
    <t>APLICAÇÃO DE FUNDO PREPARADOR EM PAREDES, UMA DEMÃO</t>
  </si>
  <si>
    <t>APLICAÇÃO E LIXAMENTO DE MASSA LÁTEX EM TETO, DUAS DEMÃOS</t>
  </si>
  <si>
    <t>APLICAÇÃO E LIXAMENTO DE MASSA LÁTEX EM PAREDES, DUAS DEMÃOS</t>
  </si>
  <si>
    <t>APLICAÇÃO MANUAL DE PINTURA COM TINTA LÁTEX ACRÍLICA EM TETO, DUAS DEMÃOS</t>
  </si>
  <si>
    <t>ENCERAMENTO DE MADEIRA,INCLUSIVE LIXAMENTO,UMA DEMAO DE VERNENCERAMENTO DE MADEIRA,INCLUSIVE LIXAMENTO,UMA DEMAO DE VERNIZ IMUNIZANTE E IMPERMEABILIZANTE INCOLOR E TRES DEMAOS DE CERA,CADA QUAL SEGUIDA DE ABERTURA DE BRILHO A ESCOVA E FLANELA (porta de entrada e elevador 2x)</t>
  </si>
  <si>
    <t>APLICAÇÃO MANUAL DE PINTURA COM TINTA LATEX ACRÍLICA EM PAREDES, DUAS DEMÃOS</t>
  </si>
  <si>
    <t>FECHADURA DE EMBUTIR PARA PORTA DE CORRER, COMPLETA, LA FONTE 4021 CRA EVO S 45 mm ou similar, INCLUSIVE PUXADOR PARA PORTA, DUPLO AD H 0001 INOX POLIDO JHF 200mm - FORNECIMENTO E INSTALAÇÃO</t>
  </si>
  <si>
    <t>MOBILIÁRIO</t>
  </si>
  <si>
    <t>10.2</t>
  </si>
  <si>
    <t>10.3</t>
  </si>
  <si>
    <t>11.1</t>
  </si>
  <si>
    <t xml:space="preserve">FITA LED 7,2 W/M, 5M IP65 12V 4000K 700 LM/M </t>
  </si>
  <si>
    <t>BALCÃO PARA RECEPÇÃO EM MDF CONFORME PROJETO</t>
  </si>
  <si>
    <t>BANCADA COM PAINEL EM MDF CONFORME PROJETO</t>
  </si>
  <si>
    <t>PAINEL EM MDF CONFORME PROJETO</t>
  </si>
  <si>
    <t>pç</t>
  </si>
  <si>
    <t>4.3</t>
  </si>
  <si>
    <t>H</t>
  </si>
  <si>
    <t>ESCARIFICAÇÃO MECÂNICA - SERRA PARA CORTE DE PAVIMENTO - CORTE DE PISO PARA INSTALAÇÃO DE PONTO ELÉTRICO</t>
  </si>
  <si>
    <t>4.4</t>
  </si>
  <si>
    <t>DEMOLIÇÃO DE PISO (GRANITO) INCLUSIVE RETIRADA DA CAMADA DE REGULARIZAÇÃO SOBRE LASTRO DE CONCRETO COM ESPESSURA ATÉ 3 CM</t>
  </si>
  <si>
    <t>4.5</t>
  </si>
  <si>
    <t>4.6</t>
  </si>
  <si>
    <t>SERVIÇO DE CONTRAPISO EM ARGAMASSA TRAÇO 1:4 (CIM. E AREIA)</t>
  </si>
  <si>
    <t>GRANITO ASSENTADO COM ARGAMASSA MISTA DE CIMENTO, CAL E AREIA</t>
  </si>
  <si>
    <t>EMBUTIDA DICRÓICA REDONDA DIRECIONÁVEL FACE PLANA</t>
  </si>
  <si>
    <t>10.4</t>
  </si>
  <si>
    <t>PLACA COM BASE EM AÇO INOX POLIDO, PARTE CIRCULAR EM VIDRO, DETALHE EM ADESIVO</t>
  </si>
  <si>
    <t>LÂMPADA LED DICRÓICA 5W 2700K 360LM BIVOLT</t>
  </si>
  <si>
    <t>PEITORIL E PISO</t>
  </si>
  <si>
    <t>ESQUADRIAS</t>
  </si>
  <si>
    <t>8.4</t>
  </si>
  <si>
    <t xml:space="preserve">ALÇAPÃO 62,5 X62,5CM COM PINTURA </t>
  </si>
  <si>
    <t>REMOÇÃO DE LUMINÁRIAS, DE FORMA MANUAL</t>
  </si>
  <si>
    <t>INSTALAÇÃO DE LUMINÁRIAS TIPO CALHA DE SOBREPOR COM DUAS LÂMPADAS TUBULARES.</t>
  </si>
  <si>
    <t>6.15</t>
  </si>
  <si>
    <t>6.16</t>
  </si>
  <si>
    <t>6.17</t>
  </si>
  <si>
    <t>6.18</t>
  </si>
  <si>
    <t>CABO DE COBRE FLEXÍVEL ISOLADO, 2,5 MM², ANTICHAMA, VERMELHO - FORNECIMENTO E INSTALAÇÃO</t>
  </si>
  <si>
    <t>CABO DE COBRE FLEXÍVEL ISOLADO, 2,5 MM², ANTICHAMA, PRETO - FORNECIMENTO E INSTALAÇÃO</t>
  </si>
  <si>
    <t>CABO DE COBRE FLEXÍVEL ISOLADO, 2,5 MM², ANTICHAMA, VERDE - FORNECIMENTO E INSTALAÇÃO</t>
  </si>
  <si>
    <t>6.19</t>
  </si>
  <si>
    <t>6.20</t>
  </si>
  <si>
    <t>RAZÃO SOCIAL</t>
  </si>
  <si>
    <t>CNPJ</t>
  </si>
  <si>
    <t>Local e data</t>
  </si>
  <si>
    <t>Responsável Legal</t>
  </si>
  <si>
    <t>Nome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</si>
</sst>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#"/>
    <numFmt numFmtId="167" formatCode="#,##0.00\ ;[Red]\(#,##0.00\)"/>
    <numFmt numFmtId="168" formatCode="_-&quot;R$ &quot;* #,##0.00_-;&quot;-R$ &quot;* #,##0.00_-;_-&quot;R$ &quot;* \-??_-;_-@_-"/>
    <numFmt numFmtId="169" formatCode="_-* #,##0.00_-;\-* #,##0.00_-;_-* \-??_-;_-@_-"/>
    <numFmt numFmtId="170" formatCode="_(* #,##0.00_);_(* \(#,##0.00\);_(* \-??_);_(@_)"/>
    <numFmt numFmtId="171" formatCode="#,##0.00\ ;&quot; (&quot;#,##0.00\);&quot; -&quot;#\ ;@\ "/>
    <numFmt numFmtId="172" formatCode="#."/>
    <numFmt numFmtId="173" formatCode="&quot;N$&quot;#,##0_);\(&quot;N$&quot;#,##0\)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([$€-2]* #,##0.00_);_([$€-2]* \(#,##0.00\);_([$€-2]* &quot;-&quot;??_)"/>
    <numFmt numFmtId="177" formatCode="_ * #,##0_ ;_ * \-#,##0_ ;_ * &quot;-&quot;_ ;_ @_ "/>
    <numFmt numFmtId="178" formatCode="_ * #,##0.00_ ;_ * \-#,##0.00_ ;_ * &quot;-&quot;??_ ;_ @_ "/>
    <numFmt numFmtId="179" formatCode="#,##0.00;[Red]\-#,##0.00;"/>
    <numFmt numFmtId="180" formatCode="_ &quot;S/&quot;* #,##0_ ;_ &quot;S/&quot;* \-#,##0_ ;_ &quot;S/&quot;* &quot;-&quot;_ ;_ @_ "/>
    <numFmt numFmtId="181" formatCode="_ &quot;S/&quot;* #,##0.00_ ;_ &quot;S/&quot;* \-#,##0.00_ ;_ &quot;S/&quot;* &quot;-&quot;??_ ;_ @_ "/>
    <numFmt numFmtId="182" formatCode="0.0000000"/>
    <numFmt numFmtId="183" formatCode="_-[$R$-416]\ * #,##0.00_-;\-[$R$-416]\ * #,##0.00_-;_-[$R$-416]\ * &quot;-&quot;??_-;_-@_-"/>
    <numFmt numFmtId="184" formatCode="#,##0.00&quot; &quot;;&quot; (&quot;#,##0.00&quot;)&quot;;&quot; -&quot;#&quot; &quot;;@&quot; &quot;"/>
    <numFmt numFmtId="185" formatCode="#,##0.00&quot; &quot;;&quot;-&quot;#,##0.00&quot; &quot;;&quot; -&quot;#&quot; &quot;;@&quot; &quot;"/>
    <numFmt numFmtId="186" formatCode="[$R$-416]&quot; &quot;#,##0.00;[Red]&quot;-&quot;[$R$-416]&quot; &quot;#,##0.00"/>
    <numFmt numFmtId="187" formatCode="#,##0.00_ ;\-#,##0.00\ 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  <charset val="204"/>
    </font>
    <font>
      <sz val="12"/>
      <color indexed="8"/>
      <name val="Arial"/>
      <family val="2"/>
    </font>
    <font>
      <sz val="10"/>
      <name val="Arial"/>
      <family val="2"/>
      <charset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</font>
    <font>
      <sz val="11"/>
      <color indexed="52"/>
      <name val="Calibri"/>
      <family val="2"/>
    </font>
    <font>
      <sz val="1"/>
      <color indexed="16"/>
      <name val="Courier"/>
      <family val="3"/>
    </font>
    <font>
      <sz val="10"/>
      <name val="MS Sans Serif"/>
      <family val="2"/>
    </font>
    <font>
      <sz val="10"/>
      <name val="Geneva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20"/>
      <name val="Arial"/>
      <family val="2"/>
    </font>
    <font>
      <b/>
      <sz val="12"/>
      <name val="Helv"/>
    </font>
    <font>
      <b/>
      <sz val="1"/>
      <color indexed="16"/>
      <name val="Courier"/>
      <family val="3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8"/>
      <name val="Times New Roman"/>
      <family val="1"/>
    </font>
    <font>
      <sz val="8"/>
      <name val="Helv"/>
    </font>
    <font>
      <sz val="1"/>
      <color indexed="18"/>
      <name val="Courier"/>
      <family val="3"/>
    </font>
    <font>
      <sz val="10"/>
      <name val="Helv"/>
      <charset val="204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/>
      <sz val="9.9"/>
      <color theme="10"/>
      <name val="Calibri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9"/>
      <color indexed="8"/>
      <name val="Arial"/>
      <family val="2"/>
    </font>
    <font>
      <b/>
      <u/>
      <sz val="12"/>
      <color indexed="8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  <bgColor indexed="22"/>
      </patternFill>
    </fill>
    <fill>
      <patternFill patternType="solid">
        <fgColor indexed="29"/>
      </patternFill>
    </fill>
    <fill>
      <patternFill patternType="solid">
        <fgColor indexed="45"/>
        <bgColor indexed="29"/>
      </patternFill>
    </fill>
    <fill>
      <patternFill patternType="solid">
        <f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42"/>
      </patternFill>
    </fill>
    <fill>
      <patternFill patternType="solid">
        <fgColor theme="0" tint="-0.249977111117893"/>
        <bgColor indexed="42"/>
      </patternFill>
    </fill>
    <fill>
      <patternFill patternType="solid">
        <fgColor theme="0" tint="-0.49998474074526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2"/>
      </patternFill>
    </fill>
  </fills>
  <borders count="3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772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2" fillId="0" borderId="0" applyNumberFormat="0" applyBorder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0" borderId="0" applyNumberFormat="0" applyBorder="0" applyAlignment="0" applyProtection="0"/>
    <xf numFmtId="0" fontId="22" fillId="6" borderId="0" applyNumberFormat="0" applyBorder="0" applyAlignment="0" applyProtection="0"/>
    <xf numFmtId="0" fontId="22" fillId="31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32" borderId="0" applyNumberFormat="0" applyBorder="0" applyAlignment="0" applyProtection="0"/>
    <xf numFmtId="0" fontId="52" fillId="0" borderId="0" applyNumberFormat="0" applyBorder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34" borderId="4"/>
    <xf numFmtId="0" fontId="23" fillId="34" borderId="4" applyNumberFormat="0" applyAlignment="0" applyProtection="0"/>
    <xf numFmtId="0" fontId="23" fillId="34" borderId="4" applyNumberFormat="0" applyAlignment="0" applyProtection="0"/>
    <xf numFmtId="0" fontId="23" fillId="34" borderId="4" applyNumberFormat="0" applyAlignment="0" applyProtection="0"/>
    <xf numFmtId="0" fontId="17" fillId="33" borderId="4" applyNumberFormat="0" applyAlignment="0" applyProtection="0"/>
    <xf numFmtId="0" fontId="17" fillId="33" borderId="4" applyNumberFormat="0" applyAlignment="0" applyProtection="0"/>
    <xf numFmtId="0" fontId="17" fillId="33" borderId="4" applyNumberFormat="0" applyAlignment="0" applyProtection="0"/>
    <xf numFmtId="0" fontId="23" fillId="34" borderId="4" applyNumberFormat="0" applyAlignment="0" applyProtection="0"/>
    <xf numFmtId="0" fontId="17" fillId="33" borderId="4" applyNumberFormat="0" applyAlignment="0" applyProtection="0"/>
    <xf numFmtId="0" fontId="23" fillId="35" borderId="4" applyNumberFormat="0" applyAlignment="0" applyProtection="0"/>
    <xf numFmtId="0" fontId="23" fillId="35" borderId="4" applyNumberFormat="0" applyAlignment="0" applyProtection="0"/>
    <xf numFmtId="0" fontId="23" fillId="35" borderId="4" applyNumberFormat="0" applyAlignment="0" applyProtection="0"/>
    <xf numFmtId="0" fontId="31" fillId="0" borderId="0"/>
    <xf numFmtId="0" fontId="19" fillId="36" borderId="5" applyNumberFormat="0" applyAlignment="0" applyProtection="0"/>
    <xf numFmtId="0" fontId="19" fillId="37" borderId="5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8" fillId="0" borderId="7" applyNumberFormat="0" applyFill="0" applyAlignment="0" applyProtection="0"/>
    <xf numFmtId="0" fontId="32" fillId="0" borderId="6" applyNumberFormat="0" applyFill="0" applyAlignment="0" applyProtection="0"/>
    <xf numFmtId="172" fontId="33" fillId="0" borderId="0">
      <protection locked="0"/>
    </xf>
    <xf numFmtId="38" fontId="34" fillId="0" borderId="0" applyFont="0" applyFill="0" applyBorder="0" applyAlignment="0" applyProtection="0"/>
    <xf numFmtId="40" fontId="35" fillId="0" borderId="0" applyFont="0" applyFill="0" applyBorder="0" applyAlignment="0" applyProtection="0"/>
    <xf numFmtId="172" fontId="33" fillId="0" borderId="0">
      <protection locked="0"/>
    </xf>
    <xf numFmtId="0" fontId="36" fillId="0" borderId="0"/>
    <xf numFmtId="0" fontId="37" fillId="0" borderId="0"/>
    <xf numFmtId="0" fontId="36" fillId="0" borderId="0"/>
    <xf numFmtId="0" fontId="37" fillId="0" borderId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72" fontId="33" fillId="0" borderId="0">
      <protection locked="0"/>
    </xf>
    <xf numFmtId="173" fontId="4" fillId="0" borderId="0">
      <alignment horizontal="center"/>
    </xf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2" fontId="33" fillId="0" borderId="0">
      <protection locked="0"/>
    </xf>
    <xf numFmtId="172" fontId="33" fillId="0" borderId="0">
      <protection locked="0"/>
    </xf>
    <xf numFmtId="0" fontId="38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29" borderId="0" applyNumberFormat="0" applyBorder="0" applyAlignment="0" applyProtection="0"/>
    <xf numFmtId="0" fontId="22" fillId="43" borderId="0" applyNumberFormat="0" applyBorder="0" applyAlignment="0" applyProtection="0"/>
    <xf numFmtId="0" fontId="22" fillId="18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30" borderId="0" applyNumberFormat="0" applyBorder="0" applyAlignment="0" applyProtection="0"/>
    <xf numFmtId="0" fontId="22" fillId="26" borderId="0" applyNumberFormat="0" applyBorder="0" applyAlignment="0" applyProtection="0"/>
    <xf numFmtId="0" fontId="22" fillId="31" borderId="0" applyNumberFormat="0" applyBorder="0" applyAlignment="0" applyProtection="0"/>
    <xf numFmtId="0" fontId="22" fillId="39" borderId="0" applyNumberFormat="0" applyBorder="0" applyAlignment="0" applyProtection="0"/>
    <xf numFmtId="0" fontId="22" fillId="46" borderId="0" applyNumberFormat="0" applyBorder="0" applyAlignment="0" applyProtection="0"/>
    <xf numFmtId="0" fontId="15" fillId="47" borderId="4"/>
    <xf numFmtId="0" fontId="15" fillId="16" borderId="4" applyNumberFormat="0" applyAlignment="0" applyProtection="0"/>
    <xf numFmtId="0" fontId="15" fillId="16" borderId="4" applyNumberFormat="0" applyAlignment="0" applyProtection="0"/>
    <xf numFmtId="0" fontId="15" fillId="16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21" borderId="4" applyNumberFormat="0" applyAlignment="0" applyProtection="0"/>
    <xf numFmtId="0" fontId="15" fillId="16" borderId="4" applyNumberFormat="0" applyAlignment="0" applyProtection="0"/>
    <xf numFmtId="0" fontId="15" fillId="21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15" fillId="7" borderId="4" applyNumberFormat="0" applyAlignment="0" applyProtection="0"/>
    <xf numFmtId="0" fontId="6" fillId="1" borderId="8" applyFont="0" applyFill="0" applyBorder="0" applyAlignment="0">
      <alignment horizontal="center" vertical="center"/>
    </xf>
    <xf numFmtId="0" fontId="24" fillId="0" borderId="0"/>
    <xf numFmtId="0" fontId="50" fillId="0" borderId="0"/>
    <xf numFmtId="0" fontId="50" fillId="0" borderId="0"/>
    <xf numFmtId="176" fontId="4" fillId="0" borderId="0" applyFont="0" applyFill="0" applyBorder="0" applyAlignment="0" applyProtection="0"/>
    <xf numFmtId="170" fontId="2" fillId="0" borderId="0"/>
    <xf numFmtId="170" fontId="4" fillId="0" borderId="0"/>
    <xf numFmtId="170" fontId="2" fillId="0" borderId="0"/>
    <xf numFmtId="170" fontId="4" fillId="0" borderId="0"/>
    <xf numFmtId="170" fontId="4" fillId="0" borderId="0"/>
    <xf numFmtId="170" fontId="4" fillId="0" borderId="0"/>
    <xf numFmtId="184" fontId="52" fillId="0" borderId="0" applyBorder="0" applyProtection="0"/>
    <xf numFmtId="184" fontId="52" fillId="0" borderId="0" applyBorder="0" applyProtection="0"/>
    <xf numFmtId="0" fontId="2" fillId="0" borderId="0"/>
    <xf numFmtId="0" fontId="52" fillId="0" borderId="0" applyNumberFormat="0" applyBorder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53" fillId="0" borderId="0" applyNumberFormat="0" applyBorder="0" applyProtection="0"/>
    <xf numFmtId="0" fontId="2" fillId="0" borderId="0"/>
    <xf numFmtId="185" fontId="53" fillId="0" borderId="0" applyBorder="0" applyProtection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172" fontId="33" fillId="0" borderId="0"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38" fontId="3" fillId="48" borderId="0" applyNumberFormat="0" applyBorder="0" applyAlignment="0" applyProtection="0"/>
    <xf numFmtId="0" fontId="41" fillId="0" borderId="0">
      <alignment horizontal="left"/>
    </xf>
    <xf numFmtId="0" fontId="54" fillId="0" borderId="0" applyNumberFormat="0" applyBorder="0" applyProtection="0">
      <alignment horizontal="center"/>
    </xf>
    <xf numFmtId="172" fontId="42" fillId="0" borderId="0">
      <protection locked="0"/>
    </xf>
    <xf numFmtId="172" fontId="42" fillId="0" borderId="0">
      <protection locked="0"/>
    </xf>
    <xf numFmtId="0" fontId="54" fillId="0" borderId="0" applyNumberFormat="0" applyBorder="0" applyProtection="0">
      <alignment horizontal="center" textRotation="90"/>
    </xf>
    <xf numFmtId="0" fontId="55" fillId="0" borderId="0" applyNumberFormat="0" applyFill="0" applyBorder="0" applyAlignment="0" applyProtection="0">
      <alignment vertical="top"/>
      <protection locked="0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10" fontId="3" fillId="48" borderId="9" applyNumberFormat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3" fillId="0" borderId="1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4" fillId="0" borderId="0"/>
    <xf numFmtId="168" fontId="4" fillId="0" borderId="0"/>
    <xf numFmtId="164" fontId="4" fillId="0" borderId="0" applyFill="0" applyBorder="0" applyAlignment="0" applyProtection="0"/>
    <xf numFmtId="164" fontId="2" fillId="0" borderId="0" applyFont="0" applyFill="0" applyBorder="0" applyAlignment="0" applyProtection="0"/>
    <xf numFmtId="168" fontId="4" fillId="0" borderId="0"/>
    <xf numFmtId="164" fontId="4" fillId="0" borderId="0" applyFill="0" applyBorder="0" applyAlignment="0" applyProtection="0"/>
    <xf numFmtId="40" fontId="2" fillId="0" borderId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4" fontId="4" fillId="0" borderId="0" applyFill="0" applyBorder="0" applyAlignment="0" applyProtection="0"/>
    <xf numFmtId="168" fontId="4" fillId="0" borderId="0"/>
    <xf numFmtId="164" fontId="4" fillId="0" borderId="0" applyFill="0" applyBorder="0" applyAlignment="0" applyProtection="0"/>
    <xf numFmtId="168" fontId="2" fillId="0" borderId="0"/>
    <xf numFmtId="168" fontId="4" fillId="0" borderId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68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" fillId="0" borderId="0"/>
    <xf numFmtId="168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38" fillId="0" borderId="0">
      <protection locked="0"/>
    </xf>
    <xf numFmtId="0" fontId="14" fillId="21" borderId="0" applyNumberFormat="0" applyBorder="0" applyAlignment="0" applyProtection="0"/>
    <xf numFmtId="0" fontId="44" fillId="49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37" fontId="45" fillId="0" borderId="0"/>
    <xf numFmtId="182" fontId="4" fillId="0" borderId="0"/>
    <xf numFmtId="0" fontId="25" fillId="0" borderId="0"/>
    <xf numFmtId="0" fontId="25" fillId="0" borderId="0"/>
    <xf numFmtId="0" fontId="25" fillId="0" borderId="0"/>
    <xf numFmtId="0" fontId="56" fillId="0" borderId="0"/>
    <xf numFmtId="0" fontId="2" fillId="0" borderId="0"/>
    <xf numFmtId="0" fontId="56" fillId="0" borderId="0"/>
    <xf numFmtId="0" fontId="2" fillId="0" borderId="0"/>
    <xf numFmtId="0" fontId="2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46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/>
    <xf numFmtId="0" fontId="57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56" fillId="0" borderId="0"/>
    <xf numFmtId="0" fontId="4" fillId="0" borderId="0"/>
    <xf numFmtId="0" fontId="25" fillId="0" borderId="0"/>
    <xf numFmtId="0" fontId="25" fillId="0" borderId="0"/>
    <xf numFmtId="0" fontId="56" fillId="0" borderId="0"/>
    <xf numFmtId="0" fontId="4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0" fontId="5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6" fillId="0" borderId="0"/>
    <xf numFmtId="0" fontId="46" fillId="0" borderId="0"/>
    <xf numFmtId="0" fontId="2" fillId="50" borderId="11"/>
    <xf numFmtId="0" fontId="2" fillId="51" borderId="11" applyNumberFormat="0" applyAlignment="0" applyProtection="0"/>
    <xf numFmtId="0" fontId="2" fillId="51" borderId="11" applyNumberFormat="0" applyAlignment="0" applyProtection="0"/>
    <xf numFmtId="0" fontId="2" fillId="51" borderId="11" applyNumberFormat="0" applyAlignment="0" applyProtection="0"/>
    <xf numFmtId="0" fontId="4" fillId="12" borderId="11" applyNumberFormat="0" applyFont="0" applyAlignment="0" applyProtection="0"/>
    <xf numFmtId="0" fontId="4" fillId="12" borderId="11" applyNumberFormat="0" applyFont="0" applyAlignment="0" applyProtection="0"/>
    <xf numFmtId="0" fontId="4" fillId="12" borderId="11" applyNumberFormat="0" applyFont="0" applyAlignment="0" applyProtection="0"/>
    <xf numFmtId="0" fontId="2" fillId="51" borderId="11" applyNumberFormat="0" applyAlignment="0" applyProtection="0"/>
    <xf numFmtId="0" fontId="4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0" fontId="2" fillId="12" borderId="11" applyNumberFormat="0" applyFont="0" applyAlignment="0" applyProtection="0"/>
    <xf numFmtId="172" fontId="33" fillId="0" borderId="0">
      <protection locked="0"/>
    </xf>
    <xf numFmtId="10" fontId="4" fillId="0" borderId="0" applyFont="0" applyFill="0" applyBorder="0" applyAlignment="0" applyProtection="0"/>
    <xf numFmtId="9" fontId="2" fillId="0" borderId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12" applyNumberFormat="0" applyFont="0" applyBorder="0" applyAlignment="0"/>
    <xf numFmtId="9" fontId="4" fillId="0" borderId="0"/>
    <xf numFmtId="9" fontId="4" fillId="0" borderId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/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0" fontId="38" fillId="0" borderId="0">
      <protection locked="0"/>
    </xf>
    <xf numFmtId="0" fontId="58" fillId="0" borderId="0" applyNumberFormat="0" applyBorder="0" applyProtection="0"/>
    <xf numFmtId="186" fontId="58" fillId="0" borderId="0" applyBorder="0" applyProtection="0"/>
    <xf numFmtId="38" fontId="48" fillId="0" borderId="0"/>
    <xf numFmtId="0" fontId="16" fillId="34" borderId="13"/>
    <xf numFmtId="0" fontId="16" fillId="34" borderId="13" applyNumberFormat="0" applyAlignment="0" applyProtection="0"/>
    <xf numFmtId="0" fontId="16" fillId="34" borderId="13" applyNumberFormat="0" applyAlignment="0" applyProtection="0"/>
    <xf numFmtId="0" fontId="16" fillId="34" borderId="13" applyNumberFormat="0" applyAlignment="0" applyProtection="0"/>
    <xf numFmtId="0" fontId="16" fillId="33" borderId="13" applyNumberFormat="0" applyAlignment="0" applyProtection="0"/>
    <xf numFmtId="0" fontId="16" fillId="33" borderId="13" applyNumberFormat="0" applyAlignment="0" applyProtection="0"/>
    <xf numFmtId="0" fontId="16" fillId="33" borderId="13" applyNumberFormat="0" applyAlignment="0" applyProtection="0"/>
    <xf numFmtId="0" fontId="16" fillId="34" borderId="13" applyNumberFormat="0" applyAlignment="0" applyProtection="0"/>
    <xf numFmtId="0" fontId="16" fillId="33" borderId="13" applyNumberFormat="0" applyAlignment="0" applyProtection="0"/>
    <xf numFmtId="0" fontId="16" fillId="35" borderId="13" applyNumberFormat="0" applyAlignment="0" applyProtection="0"/>
    <xf numFmtId="0" fontId="16" fillId="35" borderId="13" applyNumberFormat="0" applyAlignment="0" applyProtection="0"/>
    <xf numFmtId="0" fontId="16" fillId="35" borderId="13" applyNumberFormat="0" applyAlignment="0" applyProtection="0"/>
    <xf numFmtId="172" fontId="49" fillId="0" borderId="0">
      <protection locked="0"/>
    </xf>
    <xf numFmtId="169" fontId="4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2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2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2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166" fontId="4" fillId="0" borderId="0"/>
    <xf numFmtId="166" fontId="4" fillId="0" borderId="0"/>
    <xf numFmtId="166" fontId="4" fillId="0" borderId="0" applyFill="0" applyBorder="0" applyAlignment="0" applyProtection="0"/>
    <xf numFmtId="43" fontId="2" fillId="0" borderId="0" applyFont="0" applyFill="0" applyBorder="0" applyAlignment="0" applyProtection="0"/>
    <xf numFmtId="166" fontId="4" fillId="0" borderId="0"/>
    <xf numFmtId="166" fontId="4" fillId="0" borderId="0" applyFill="0" applyBorder="0" applyAlignment="0" applyProtection="0"/>
    <xf numFmtId="170" fontId="2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6" fontId="4" fillId="0" borderId="0"/>
    <xf numFmtId="166" fontId="4" fillId="0" borderId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70" fontId="2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4" fillId="0" borderId="0" applyFill="0" applyBorder="0" applyAlignment="0" applyProtection="0"/>
    <xf numFmtId="184" fontId="52" fillId="0" borderId="0" applyBorder="0" applyProtection="0"/>
    <xf numFmtId="166" fontId="4" fillId="0" borderId="0" applyFill="0" applyBorder="0" applyAlignment="0" applyProtection="0"/>
    <xf numFmtId="170" fontId="2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2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ill="0" applyBorder="0" applyAlignment="0" applyProtection="0"/>
    <xf numFmtId="171" fontId="4" fillId="0" borderId="0"/>
    <xf numFmtId="171" fontId="4" fillId="0" borderId="0" applyFill="0" applyBorder="0" applyAlignment="0" applyProtection="0"/>
    <xf numFmtId="0" fontId="43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28" fillId="0" borderId="1" applyNumberFormat="0" applyFill="0" applyAlignment="0" applyProtection="0"/>
    <xf numFmtId="0" fontId="10" fillId="0" borderId="15" applyNumberFormat="0" applyFill="0" applyAlignment="0" applyProtection="0"/>
    <xf numFmtId="0" fontId="29" fillId="0" borderId="2" applyNumberFormat="0" applyFill="0" applyAlignment="0" applyProtection="0"/>
    <xf numFmtId="0" fontId="11" fillId="0" borderId="16" applyNumberFormat="0" applyFill="0" applyAlignment="0" applyProtection="0"/>
    <xf numFmtId="0" fontId="3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18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9" fillId="36" borderId="5" applyNumberFormat="0" applyAlignment="0" applyProtection="0"/>
    <xf numFmtId="0" fontId="19" fillId="36" borderId="5" applyNumberFormat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2" fillId="0" borderId="0"/>
    <xf numFmtId="169" fontId="2" fillId="0" borderId="0"/>
    <xf numFmtId="170" fontId="2" fillId="0" borderId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69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2" fillId="0" borderId="0"/>
    <xf numFmtId="169" fontId="2" fillId="0" borderId="0"/>
    <xf numFmtId="169" fontId="2" fillId="0" borderId="0"/>
    <xf numFmtId="169" fontId="2" fillId="0" borderId="0"/>
    <xf numFmtId="43" fontId="25" fillId="0" borderId="0" applyFont="0" applyFill="0" applyBorder="0" applyAlignment="0" applyProtection="0"/>
    <xf numFmtId="169" fontId="4" fillId="0" borderId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169" fontId="2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4" fillId="0" borderId="0"/>
    <xf numFmtId="171" fontId="4" fillId="0" borderId="0" applyFill="0" applyBorder="0" applyAlignment="0" applyProtection="0"/>
    <xf numFmtId="43" fontId="2" fillId="0" borderId="0" applyFont="0" applyFill="0" applyBorder="0" applyAlignment="0" applyProtection="0"/>
    <xf numFmtId="169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1" fontId="5" fillId="48" borderId="19" xfId="685" applyNumberFormat="1" applyFont="1" applyFill="1" applyBorder="1" applyAlignment="1" applyProtection="1">
      <alignment horizontal="center" vertical="center"/>
    </xf>
    <xf numFmtId="1" fontId="5" fillId="48" borderId="0" xfId="685" applyNumberFormat="1" applyFont="1" applyFill="1" applyBorder="1" applyAlignment="1" applyProtection="1">
      <alignment horizontal="center" vertical="center"/>
    </xf>
    <xf numFmtId="0" fontId="0" fillId="55" borderId="0" xfId="0" applyFill="1" applyBorder="1" applyProtection="1"/>
    <xf numFmtId="0" fontId="0" fillId="56" borderId="0" xfId="0" applyFill="1" applyBorder="1" applyProtection="1"/>
    <xf numFmtId="0" fontId="0" fillId="0" borderId="0" xfId="0" applyProtection="1"/>
    <xf numFmtId="0" fontId="5" fillId="52" borderId="0" xfId="770" applyFont="1" applyFill="1" applyBorder="1" applyAlignment="1" applyProtection="1">
      <alignment horizontal="center" vertical="center"/>
    </xf>
    <xf numFmtId="2" fontId="5" fillId="52" borderId="0" xfId="770" applyNumberFormat="1" applyFont="1" applyFill="1" applyBorder="1" applyAlignment="1" applyProtection="1">
      <alignment horizontal="center" vertical="center"/>
    </xf>
    <xf numFmtId="2" fontId="5" fillId="52" borderId="0" xfId="770" applyNumberFormat="1" applyFont="1" applyFill="1" applyBorder="1" applyAlignment="1" applyProtection="1">
      <alignment horizontal="right" vertical="center"/>
    </xf>
    <xf numFmtId="167" fontId="5" fillId="52" borderId="19" xfId="770" applyNumberFormat="1" applyFont="1" applyFill="1" applyBorder="1" applyAlignment="1" applyProtection="1">
      <alignment horizontal="left" vertical="justify" wrapText="1"/>
    </xf>
    <xf numFmtId="167" fontId="5" fillId="52" borderId="20" xfId="770" applyNumberFormat="1" applyFont="1" applyFill="1" applyBorder="1" applyAlignment="1" applyProtection="1">
      <alignment horizontal="center" vertical="center"/>
    </xf>
    <xf numFmtId="2" fontId="5" fillId="52" borderId="19" xfId="770" applyNumberFormat="1" applyFont="1" applyFill="1" applyBorder="1" applyAlignment="1" applyProtection="1">
      <alignment horizontal="center" vertical="center"/>
    </xf>
    <xf numFmtId="2" fontId="5" fillId="52" borderId="21" xfId="770" applyNumberFormat="1" applyFont="1" applyFill="1" applyBorder="1" applyAlignment="1" applyProtection="1">
      <alignment vertical="center"/>
    </xf>
    <xf numFmtId="2" fontId="5" fillId="52" borderId="19" xfId="770" applyNumberFormat="1" applyFont="1" applyFill="1" applyBorder="1" applyAlignment="1" applyProtection="1">
      <alignment vertical="center"/>
    </xf>
    <xf numFmtId="2" fontId="5" fillId="52" borderId="19" xfId="770" applyNumberFormat="1" applyFont="1" applyFill="1" applyBorder="1" applyAlignment="1" applyProtection="1">
      <alignment horizontal="right" vertical="center"/>
    </xf>
    <xf numFmtId="49" fontId="7" fillId="53" borderId="22" xfId="770" applyNumberFormat="1" applyFont="1" applyFill="1" applyBorder="1" applyAlignment="1" applyProtection="1">
      <alignment horizontal="center" vertical="center"/>
    </xf>
    <xf numFmtId="4" fontId="5" fillId="0" borderId="22" xfId="770" applyNumberFormat="1" applyFont="1" applyFill="1" applyBorder="1" applyAlignment="1" applyProtection="1">
      <alignment vertical="center"/>
    </xf>
    <xf numFmtId="4" fontId="5" fillId="0" borderId="22" xfId="770" applyNumberFormat="1" applyFont="1" applyFill="1" applyBorder="1" applyAlignment="1" applyProtection="1">
      <alignment horizontal="right" vertical="center"/>
    </xf>
    <xf numFmtId="4" fontId="7" fillId="53" borderId="22" xfId="770" applyNumberFormat="1" applyFont="1" applyFill="1" applyBorder="1" applyAlignment="1" applyProtection="1">
      <alignment horizontal="right" vertical="center"/>
    </xf>
    <xf numFmtId="183" fontId="7" fillId="53" borderId="22" xfId="770" applyNumberFormat="1" applyFont="1" applyFill="1" applyBorder="1" applyAlignment="1" applyProtection="1">
      <alignment horizontal="right" vertical="center"/>
    </xf>
    <xf numFmtId="167" fontId="5" fillId="52" borderId="0" xfId="770" applyNumberFormat="1" applyFont="1" applyFill="1" applyBorder="1" applyAlignment="1" applyProtection="1">
      <alignment horizontal="left" vertical="justify" wrapText="1"/>
    </xf>
    <xf numFmtId="167" fontId="5" fillId="52" borderId="0" xfId="770" applyNumberFormat="1" applyFont="1" applyFill="1" applyBorder="1" applyAlignment="1" applyProtection="1">
      <alignment horizontal="center" vertical="center"/>
    </xf>
    <xf numFmtId="2" fontId="5" fillId="52" borderId="0" xfId="770" applyNumberFormat="1" applyFont="1" applyFill="1" applyBorder="1" applyAlignment="1" applyProtection="1">
      <alignment vertical="center"/>
    </xf>
    <xf numFmtId="167" fontId="5" fillId="54" borderId="0" xfId="770" applyNumberFormat="1" applyFont="1" applyFill="1" applyBorder="1" applyAlignment="1" applyProtection="1">
      <alignment horizontal="left" vertical="justify" wrapText="1"/>
    </xf>
    <xf numFmtId="167" fontId="7" fillId="53" borderId="24" xfId="770" applyNumberFormat="1" applyFont="1" applyFill="1" applyBorder="1" applyAlignment="1" applyProtection="1">
      <alignment horizontal="right" vertical="center" wrapText="1"/>
    </xf>
    <xf numFmtId="167" fontId="7" fillId="53" borderId="25" xfId="770" applyNumberFormat="1" applyFont="1" applyFill="1" applyBorder="1" applyAlignment="1" applyProtection="1">
      <alignment horizontal="right" vertical="center" wrapText="1"/>
    </xf>
    <xf numFmtId="4" fontId="5" fillId="58" borderId="22" xfId="770" applyNumberFormat="1" applyFont="1" applyFill="1" applyBorder="1" applyAlignment="1" applyProtection="1">
      <alignment horizontal="right" vertical="center"/>
    </xf>
    <xf numFmtId="4" fontId="5" fillId="58" borderId="22" xfId="770" applyNumberFormat="1" applyFont="1" applyFill="1" applyBorder="1" applyAlignment="1" applyProtection="1">
      <alignment vertical="center"/>
    </xf>
    <xf numFmtId="4" fontId="61" fillId="58" borderId="22" xfId="770" applyNumberFormat="1" applyFont="1" applyFill="1" applyBorder="1" applyAlignment="1" applyProtection="1">
      <alignment horizontal="right" vertical="center"/>
    </xf>
    <xf numFmtId="4" fontId="61" fillId="58" borderId="22" xfId="770" applyNumberFormat="1" applyFont="1" applyFill="1" applyBorder="1" applyAlignment="1" applyProtection="1">
      <alignment vertical="center"/>
    </xf>
    <xf numFmtId="0" fontId="0" fillId="58" borderId="0" xfId="0" applyFill="1" applyBorder="1" applyProtection="1"/>
    <xf numFmtId="2" fontId="7" fillId="52" borderId="26" xfId="770" applyNumberFormat="1" applyFont="1" applyFill="1" applyBorder="1" applyAlignment="1" applyProtection="1">
      <alignment horizontal="center" vertical="center" wrapText="1"/>
    </xf>
    <xf numFmtId="0" fontId="0" fillId="55" borderId="20" xfId="0" applyFill="1" applyBorder="1" applyProtection="1"/>
    <xf numFmtId="4" fontId="7" fillId="58" borderId="22" xfId="770" applyNumberFormat="1" applyFont="1" applyFill="1" applyBorder="1" applyAlignment="1" applyProtection="1">
      <alignment horizontal="right" vertical="center"/>
    </xf>
    <xf numFmtId="0" fontId="0" fillId="55" borderId="0" xfId="0" applyFill="1" applyBorder="1" applyAlignment="1" applyProtection="1"/>
    <xf numFmtId="49" fontId="7" fillId="53" borderId="28" xfId="770" applyNumberFormat="1" applyFont="1" applyFill="1" applyBorder="1" applyAlignment="1" applyProtection="1">
      <alignment horizontal="center" vertical="center"/>
    </xf>
    <xf numFmtId="167" fontId="7" fillId="53" borderId="38" xfId="770" applyNumberFormat="1" applyFont="1" applyFill="1" applyBorder="1" applyAlignment="1" applyProtection="1">
      <alignment horizontal="left" vertical="center" wrapText="1"/>
    </xf>
    <xf numFmtId="187" fontId="7" fillId="53" borderId="28" xfId="770" applyNumberFormat="1" applyFont="1" applyFill="1" applyBorder="1" applyAlignment="1" applyProtection="1">
      <alignment horizontal="right" vertical="center"/>
    </xf>
    <xf numFmtId="0" fontId="0" fillId="55" borderId="0" xfId="0" applyFill="1" applyProtection="1"/>
    <xf numFmtId="4" fontId="0" fillId="55" borderId="0" xfId="0" applyNumberFormat="1" applyFill="1" applyBorder="1" applyProtection="1"/>
    <xf numFmtId="0" fontId="62" fillId="55" borderId="0" xfId="0" applyFont="1" applyFill="1" applyBorder="1" applyProtection="1"/>
    <xf numFmtId="0" fontId="62" fillId="56" borderId="0" xfId="0" applyFont="1" applyFill="1" applyBorder="1" applyProtection="1"/>
    <xf numFmtId="0" fontId="62" fillId="0" borderId="0" xfId="0" applyFont="1" applyProtection="1"/>
    <xf numFmtId="0" fontId="62" fillId="55" borderId="0" xfId="0" applyFont="1" applyFill="1" applyProtection="1"/>
    <xf numFmtId="0" fontId="62" fillId="58" borderId="0" xfId="0" applyFont="1" applyFill="1" applyBorder="1" applyProtection="1"/>
    <xf numFmtId="0" fontId="62" fillId="55" borderId="20" xfId="0" applyFont="1" applyFill="1" applyBorder="1" applyProtection="1"/>
    <xf numFmtId="2" fontId="5" fillId="57" borderId="0" xfId="770" applyNumberFormat="1" applyFont="1" applyFill="1" applyBorder="1" applyAlignment="1" applyProtection="1">
      <alignment horizontal="center" vertical="center"/>
    </xf>
    <xf numFmtId="2" fontId="5" fillId="57" borderId="0" xfId="770" applyNumberFormat="1" applyFont="1" applyFill="1" applyBorder="1" applyAlignment="1" applyProtection="1">
      <alignment vertical="center"/>
    </xf>
    <xf numFmtId="167" fontId="5" fillId="57" borderId="0" xfId="770" applyNumberFormat="1" applyFont="1" applyFill="1" applyBorder="1" applyAlignment="1" applyProtection="1">
      <alignment horizontal="left" vertical="justify" wrapText="1"/>
    </xf>
    <xf numFmtId="167" fontId="5" fillId="57" borderId="0" xfId="770" applyNumberFormat="1" applyFont="1" applyFill="1" applyBorder="1" applyAlignment="1" applyProtection="1">
      <alignment horizontal="center" vertical="center"/>
    </xf>
    <xf numFmtId="49" fontId="5" fillId="56" borderId="22" xfId="770" applyNumberFormat="1" applyFont="1" applyFill="1" applyBorder="1" applyAlignment="1" applyProtection="1">
      <alignment horizontal="center" vertical="center"/>
    </xf>
    <xf numFmtId="167" fontId="5" fillId="56" borderId="23" xfId="770" applyNumberFormat="1" applyFont="1" applyFill="1" applyBorder="1" applyAlignment="1" applyProtection="1">
      <alignment horizontal="left" vertical="center" wrapText="1"/>
    </xf>
    <xf numFmtId="167" fontId="5" fillId="56" borderId="23" xfId="770" applyNumberFormat="1" applyFont="1" applyFill="1" applyBorder="1" applyAlignment="1" applyProtection="1">
      <alignment horizontal="center" vertical="center" wrapText="1"/>
    </xf>
    <xf numFmtId="167" fontId="5" fillId="56" borderId="23" xfId="770" applyNumberFormat="1" applyFont="1" applyFill="1" applyBorder="1" applyAlignment="1" applyProtection="1">
      <alignment horizontal="left" wrapText="1"/>
    </xf>
    <xf numFmtId="1" fontId="25" fillId="57" borderId="0" xfId="770" applyNumberFormat="1" applyFont="1" applyFill="1" applyBorder="1" applyAlignment="1" applyProtection="1">
      <alignment horizontal="center" vertical="center"/>
    </xf>
    <xf numFmtId="1" fontId="60" fillId="57" borderId="0" xfId="770" applyNumberFormat="1" applyFont="1" applyFill="1" applyBorder="1" applyAlignment="1" applyProtection="1">
      <alignment horizontal="center" vertical="center"/>
    </xf>
    <xf numFmtId="167" fontId="7" fillId="53" borderId="24" xfId="770" applyNumberFormat="1" applyFont="1" applyFill="1" applyBorder="1" applyAlignment="1" applyProtection="1">
      <alignment horizontal="left" vertical="center" wrapText="1"/>
    </xf>
    <xf numFmtId="167" fontId="7" fillId="53" borderId="25" xfId="770" applyNumberFormat="1" applyFont="1" applyFill="1" applyBorder="1" applyAlignment="1" applyProtection="1">
      <alignment horizontal="left" vertical="center" wrapText="1"/>
    </xf>
    <xf numFmtId="10" fontId="7" fillId="60" borderId="27" xfId="771" applyNumberFormat="1" applyFont="1" applyFill="1" applyBorder="1" applyAlignment="1" applyProtection="1">
      <alignment horizontal="center" vertical="center"/>
      <protection locked="0"/>
    </xf>
    <xf numFmtId="4" fontId="5" fillId="60" borderId="22" xfId="770" applyNumberFormat="1" applyFont="1" applyFill="1" applyBorder="1" applyAlignment="1" applyProtection="1">
      <alignment vertical="center"/>
      <protection locked="0"/>
    </xf>
    <xf numFmtId="4" fontId="5" fillId="60" borderId="22" xfId="770" applyNumberFormat="1" applyFont="1" applyFill="1" applyBorder="1" applyAlignment="1" applyProtection="1">
      <alignment horizontal="right" vertical="center"/>
      <protection locked="0"/>
    </xf>
    <xf numFmtId="167" fontId="7" fillId="57" borderId="0" xfId="770" applyNumberFormat="1" applyFont="1" applyFill="1" applyBorder="1" applyAlignment="1" applyProtection="1">
      <alignment horizontal="left" vertical="center" wrapText="1"/>
    </xf>
    <xf numFmtId="167" fontId="7" fillId="57" borderId="0" xfId="770" applyNumberFormat="1" applyFont="1" applyFill="1" applyBorder="1" applyAlignment="1" applyProtection="1">
      <alignment horizontal="right" vertical="center" wrapText="1"/>
    </xf>
    <xf numFmtId="183" fontId="7" fillId="57" borderId="0" xfId="770" applyNumberFormat="1" applyFont="1" applyFill="1" applyBorder="1" applyAlignment="1" applyProtection="1">
      <alignment horizontal="right" vertical="center"/>
    </xf>
    <xf numFmtId="0" fontId="5" fillId="56" borderId="29" xfId="684" applyNumberFormat="1" applyFont="1" applyFill="1" applyBorder="1" applyAlignment="1" applyProtection="1">
      <alignment horizontal="center" vertical="center"/>
    </xf>
    <xf numFmtId="167" fontId="5" fillId="56" borderId="29" xfId="770" applyNumberFormat="1" applyFont="1" applyFill="1" applyBorder="1" applyAlignment="1" applyProtection="1">
      <alignment horizontal="left" vertical="center" wrapText="1"/>
    </xf>
    <xf numFmtId="167" fontId="5" fillId="56" borderId="29" xfId="770" applyNumberFormat="1" applyFont="1" applyFill="1" applyBorder="1" applyAlignment="1" applyProtection="1">
      <alignment horizontal="center" vertical="center"/>
    </xf>
    <xf numFmtId="4" fontId="5" fillId="57" borderId="22" xfId="770" applyNumberFormat="1" applyFont="1" applyFill="1" applyBorder="1" applyAlignment="1" applyProtection="1">
      <alignment horizontal="center" vertical="center"/>
    </xf>
    <xf numFmtId="1" fontId="5" fillId="56" borderId="22" xfId="685" applyNumberFormat="1" applyFont="1" applyFill="1" applyBorder="1" applyAlignment="1" applyProtection="1">
      <alignment horizontal="center" vertical="center"/>
    </xf>
    <xf numFmtId="167" fontId="5" fillId="57" borderId="22" xfId="770" applyNumberFormat="1" applyFont="1" applyFill="1" applyBorder="1" applyAlignment="1" applyProtection="1">
      <alignment horizontal="left" vertical="center" wrapText="1"/>
    </xf>
    <xf numFmtId="167" fontId="5" fillId="57" borderId="22" xfId="770" applyNumberFormat="1" applyFont="1" applyFill="1" applyBorder="1" applyAlignment="1" applyProtection="1">
      <alignment horizontal="center" vertical="center"/>
    </xf>
    <xf numFmtId="4" fontId="5" fillId="57" borderId="22" xfId="770" applyNumberFormat="1" applyFont="1" applyFill="1" applyBorder="1" applyAlignment="1" applyProtection="1">
      <alignment vertical="center"/>
    </xf>
    <xf numFmtId="1" fontId="7" fillId="58" borderId="22" xfId="685" applyNumberFormat="1" applyFont="1" applyFill="1" applyBorder="1" applyAlignment="1" applyProtection="1">
      <alignment horizontal="center" vertical="center"/>
    </xf>
    <xf numFmtId="167" fontId="7" fillId="53" borderId="22" xfId="770" applyNumberFormat="1" applyFont="1" applyFill="1" applyBorder="1" applyAlignment="1" applyProtection="1">
      <alignment horizontal="left" vertical="center" wrapText="1"/>
    </xf>
    <xf numFmtId="167" fontId="5" fillId="53" borderId="22" xfId="770" applyNumberFormat="1" applyFont="1" applyFill="1" applyBorder="1" applyAlignment="1" applyProtection="1">
      <alignment horizontal="center" vertical="center"/>
    </xf>
    <xf numFmtId="4" fontId="5" fillId="53" borderId="22" xfId="770" applyNumberFormat="1" applyFont="1" applyFill="1" applyBorder="1" applyAlignment="1" applyProtection="1">
      <alignment horizontal="center" vertical="center"/>
    </xf>
    <xf numFmtId="4" fontId="5" fillId="53" borderId="22" xfId="770" applyNumberFormat="1" applyFont="1" applyFill="1" applyBorder="1" applyAlignment="1" applyProtection="1">
      <alignment vertical="center"/>
    </xf>
    <xf numFmtId="167" fontId="5" fillId="57" borderId="22" xfId="770" applyNumberFormat="1" applyFont="1" applyFill="1" applyBorder="1" applyAlignment="1" applyProtection="1">
      <alignment horizontal="justify" vertical="center" wrapText="1"/>
    </xf>
    <xf numFmtId="167" fontId="61" fillId="53" borderId="22" xfId="770" applyNumberFormat="1" applyFont="1" applyFill="1" applyBorder="1" applyAlignment="1" applyProtection="1">
      <alignment horizontal="center" vertical="center"/>
    </xf>
    <xf numFmtId="4" fontId="61" fillId="53" borderId="22" xfId="770" applyNumberFormat="1" applyFont="1" applyFill="1" applyBorder="1" applyAlignment="1" applyProtection="1">
      <alignment horizontal="center" vertical="center"/>
    </xf>
    <xf numFmtId="4" fontId="61" fillId="53" borderId="22" xfId="770" applyNumberFormat="1" applyFont="1" applyFill="1" applyBorder="1" applyAlignment="1" applyProtection="1">
      <alignment vertical="center"/>
    </xf>
    <xf numFmtId="167" fontId="5" fillId="57" borderId="0" xfId="770" applyNumberFormat="1" applyFont="1" applyFill="1" applyBorder="1" applyAlignment="1" applyProtection="1">
      <alignment horizontal="center" vertical="justify" wrapText="1"/>
    </xf>
    <xf numFmtId="0" fontId="59" fillId="59" borderId="10" xfId="770" applyFont="1" applyFill="1" applyBorder="1" applyAlignment="1" applyProtection="1">
      <alignment horizontal="left"/>
      <protection locked="0"/>
    </xf>
    <xf numFmtId="2" fontId="7" fillId="60" borderId="0" xfId="770" applyNumberFormat="1" applyFont="1" applyFill="1" applyBorder="1" applyAlignment="1" applyProtection="1">
      <alignment horizontal="center"/>
      <protection locked="0"/>
    </xf>
    <xf numFmtId="2" fontId="7" fillId="60" borderId="0" xfId="770" applyNumberFormat="1" applyFont="1" applyFill="1" applyBorder="1" applyAlignment="1" applyProtection="1">
      <alignment horizontal="center" vertical="center"/>
      <protection locked="0"/>
    </xf>
    <xf numFmtId="1" fontId="60" fillId="57" borderId="0" xfId="770" applyNumberFormat="1" applyFont="1" applyFill="1" applyBorder="1" applyAlignment="1" applyProtection="1">
      <alignment horizontal="center" vertical="center"/>
    </xf>
    <xf numFmtId="0" fontId="7" fillId="57" borderId="0" xfId="770" applyFont="1" applyFill="1" applyBorder="1" applyAlignment="1" applyProtection="1">
      <alignment horizontal="center" wrapText="1"/>
    </xf>
    <xf numFmtId="1" fontId="7" fillId="57" borderId="0" xfId="770" applyNumberFormat="1" applyFont="1" applyFill="1" applyBorder="1" applyAlignment="1" applyProtection="1">
      <alignment horizontal="right" vertical="center"/>
    </xf>
    <xf numFmtId="1" fontId="7" fillId="57" borderId="32" xfId="770" applyNumberFormat="1" applyFont="1" applyFill="1" applyBorder="1" applyAlignment="1" applyProtection="1">
      <alignment horizontal="right" vertical="center"/>
    </xf>
    <xf numFmtId="0" fontId="59" fillId="59" borderId="0" xfId="770" applyFont="1" applyFill="1" applyBorder="1" applyAlignment="1" applyProtection="1">
      <alignment horizontal="left" vertical="center"/>
      <protection locked="0"/>
    </xf>
    <xf numFmtId="1" fontId="59" fillId="52" borderId="36" xfId="770" applyNumberFormat="1" applyFont="1" applyFill="1" applyBorder="1" applyAlignment="1" applyProtection="1">
      <alignment horizontal="center" vertical="center" wrapText="1"/>
    </xf>
    <xf numFmtId="1" fontId="59" fillId="52" borderId="37" xfId="770" applyNumberFormat="1" applyFont="1" applyFill="1" applyBorder="1" applyAlignment="1" applyProtection="1">
      <alignment horizontal="center" vertical="center" wrapText="1"/>
    </xf>
    <xf numFmtId="0" fontId="7" fillId="52" borderId="30" xfId="770" applyFont="1" applyFill="1" applyBorder="1" applyAlignment="1" applyProtection="1">
      <alignment horizontal="center" vertical="center" wrapText="1"/>
    </xf>
    <xf numFmtId="0" fontId="7" fillId="52" borderId="31" xfId="770" applyFont="1" applyFill="1" applyBorder="1" applyAlignment="1" applyProtection="1">
      <alignment horizontal="center" vertical="center" wrapText="1"/>
    </xf>
    <xf numFmtId="2" fontId="7" fillId="52" borderId="33" xfId="770" applyNumberFormat="1" applyFont="1" applyFill="1" applyBorder="1" applyAlignment="1" applyProtection="1">
      <alignment horizontal="center" vertical="center"/>
    </xf>
    <xf numFmtId="2" fontId="7" fillId="52" borderId="34" xfId="770" applyNumberFormat="1" applyFont="1" applyFill="1" applyBorder="1" applyAlignment="1" applyProtection="1">
      <alignment horizontal="center" vertical="center"/>
    </xf>
    <xf numFmtId="2" fontId="7" fillId="52" borderId="35" xfId="770" applyNumberFormat="1" applyFont="1" applyFill="1" applyBorder="1" applyAlignment="1" applyProtection="1">
      <alignment horizontal="center" vertical="center"/>
    </xf>
    <xf numFmtId="2" fontId="7" fillId="52" borderId="30" xfId="770" applyNumberFormat="1" applyFont="1" applyFill="1" applyBorder="1" applyAlignment="1" applyProtection="1">
      <alignment horizontal="center" vertical="center" wrapText="1"/>
    </xf>
    <xf numFmtId="2" fontId="7" fillId="52" borderId="31" xfId="770" applyNumberFormat="1" applyFont="1" applyFill="1" applyBorder="1" applyAlignment="1" applyProtection="1">
      <alignment horizontal="center" vertical="center" wrapText="1"/>
    </xf>
    <xf numFmtId="167" fontId="7" fillId="53" borderId="23" xfId="770" applyNumberFormat="1" applyFont="1" applyFill="1" applyBorder="1" applyAlignment="1" applyProtection="1">
      <alignment horizontal="left" vertical="center" wrapText="1"/>
    </xf>
    <xf numFmtId="167" fontId="7" fillId="53" borderId="24" xfId="770" applyNumberFormat="1" applyFont="1" applyFill="1" applyBorder="1" applyAlignment="1" applyProtection="1">
      <alignment horizontal="left" vertical="center" wrapText="1"/>
    </xf>
    <xf numFmtId="167" fontId="7" fillId="53" borderId="25" xfId="770" applyNumberFormat="1" applyFont="1" applyFill="1" applyBorder="1" applyAlignment="1" applyProtection="1">
      <alignment horizontal="left" vertical="center" wrapText="1"/>
    </xf>
    <xf numFmtId="167" fontId="7" fillId="60" borderId="0" xfId="770" applyNumberFormat="1" applyFont="1" applyFill="1" applyBorder="1" applyAlignment="1" applyProtection="1">
      <alignment horizontal="center" vertical="center"/>
      <protection locked="0"/>
    </xf>
    <xf numFmtId="167" fontId="5" fillId="60" borderId="0" xfId="770" applyNumberFormat="1" applyFont="1" applyFill="1" applyBorder="1" applyAlignment="1" applyProtection="1">
      <alignment horizontal="center" vertical="center"/>
      <protection locked="0"/>
    </xf>
  </cellXfs>
  <cellStyles count="772">
    <cellStyle name="_CRONOGRAMA MODELO" xfId="2"/>
    <cellStyle name="_CRONOGRAMA MODELO_SERVIÇOS &amp; COMPOSIÇÕES (COR-SUDE2012) SUELY" xfId="3"/>
    <cellStyle name="_Teixeira Soares - EE Guarauna - REVISÃO - ADITIVO" xfId="4"/>
    <cellStyle name="_Teixeira Soares - EE Guarauna - REVISÃO - ADITIVO_SERVIÇOS &amp; COMPOSIÇÕES (COR-SUDE2012) SUELY" xfId="5"/>
    <cellStyle name="20% - Cor1" xfId="6"/>
    <cellStyle name="20% - Cor1 2" xfId="7"/>
    <cellStyle name="20% - Cor2" xfId="8"/>
    <cellStyle name="20% - Cor2 2" xfId="9"/>
    <cellStyle name="20% - Cor3" xfId="10"/>
    <cellStyle name="20% - Cor3 2" xfId="11"/>
    <cellStyle name="20% - Cor4" xfId="12"/>
    <cellStyle name="20% - Cor4 2" xfId="13"/>
    <cellStyle name="20% - Cor5" xfId="14"/>
    <cellStyle name="20% - Cor5 2" xfId="15"/>
    <cellStyle name="20% - Cor6" xfId="16"/>
    <cellStyle name="20% - Cor6 2" xfId="17"/>
    <cellStyle name="20% - Ênfase1 100" xfId="18"/>
    <cellStyle name="20% - Ênfase1 2" xfId="19"/>
    <cellStyle name="20% - Ênfase1 2 2" xfId="20"/>
    <cellStyle name="20% - Ênfase1 2 2 2" xfId="21"/>
    <cellStyle name="20% - Ênfase1 2 3" xfId="22"/>
    <cellStyle name="20% - Ênfase1 2 4" xfId="23"/>
    <cellStyle name="20% - Ênfase1 3" xfId="24"/>
    <cellStyle name="20% - Ênfase1 3 2" xfId="25"/>
    <cellStyle name="20% - Ênfase1 3 3" xfId="26"/>
    <cellStyle name="20% - Ênfase1 4" xfId="27"/>
    <cellStyle name="20% - Ênfase1 5" xfId="28"/>
    <cellStyle name="20% - Ênfase2 2" xfId="29"/>
    <cellStyle name="20% - Ênfase2 2 2" xfId="30"/>
    <cellStyle name="20% - Ênfase2 2 2 2" xfId="31"/>
    <cellStyle name="20% - Ênfase2 2 3" xfId="32"/>
    <cellStyle name="20% - Ênfase2 2 4" xfId="33"/>
    <cellStyle name="20% - Ênfase2 3" xfId="34"/>
    <cellStyle name="20% - Ênfase2 3 2" xfId="35"/>
    <cellStyle name="20% - Ênfase2 3 3" xfId="36"/>
    <cellStyle name="20% - Ênfase2 4" xfId="37"/>
    <cellStyle name="20% - Ênfase2 5" xfId="38"/>
    <cellStyle name="20% - Ênfase3 2" xfId="39"/>
    <cellStyle name="20% - Ênfase3 2 2" xfId="40"/>
    <cellStyle name="20% - Ênfase3 2 2 2" xfId="41"/>
    <cellStyle name="20% - Ênfase3 2 3" xfId="42"/>
    <cellStyle name="20% - Ênfase3 2 4" xfId="43"/>
    <cellStyle name="20% - Ênfase3 3" xfId="44"/>
    <cellStyle name="20% - Ênfase3 3 2" xfId="45"/>
    <cellStyle name="20% - Ênfase3 3 3" xfId="46"/>
    <cellStyle name="20% - Ênfase3 4" xfId="47"/>
    <cellStyle name="20% - Ênfase3 5" xfId="48"/>
    <cellStyle name="20% - Ênfase4 2" xfId="49"/>
    <cellStyle name="20% - Ênfase4 2 2" xfId="50"/>
    <cellStyle name="20% - Ênfase4 2 2 2" xfId="51"/>
    <cellStyle name="20% - Ênfase4 2 3" xfId="52"/>
    <cellStyle name="20% - Ênfase4 2 4" xfId="53"/>
    <cellStyle name="20% - Ênfase4 3" xfId="54"/>
    <cellStyle name="20% - Ênfase4 3 2" xfId="55"/>
    <cellStyle name="20% - Ênfase4 3 3" xfId="56"/>
    <cellStyle name="20% - Ênfase4 4" xfId="57"/>
    <cellStyle name="20% - Ênfase4 5" xfId="58"/>
    <cellStyle name="20% - Ênfase5 2" xfId="59"/>
    <cellStyle name="20% - Ênfase5 2 2" xfId="60"/>
    <cellStyle name="20% - Ênfase5 2 2 2" xfId="61"/>
    <cellStyle name="20% - Ênfase5 2 3" xfId="62"/>
    <cellStyle name="20% - Ênfase5 2 4" xfId="63"/>
    <cellStyle name="20% - Ênfase5 3" xfId="64"/>
    <cellStyle name="20% - Ênfase5 3 2" xfId="65"/>
    <cellStyle name="20% - Ênfase5 3 3" xfId="66"/>
    <cellStyle name="20% - Ênfase5 4" xfId="67"/>
    <cellStyle name="20% - Ênfase6 2" xfId="68"/>
    <cellStyle name="20% - Ênfase6 2 2" xfId="69"/>
    <cellStyle name="20% - Ênfase6 2 2 2" xfId="70"/>
    <cellStyle name="20% - Ênfase6 2 3" xfId="71"/>
    <cellStyle name="20% - Ênfase6 2 4" xfId="72"/>
    <cellStyle name="20% - Ênfase6 3" xfId="73"/>
    <cellStyle name="20% - Ênfase6 3 2" xfId="74"/>
    <cellStyle name="20% - Ênfase6 3 3" xfId="75"/>
    <cellStyle name="20% - Ênfase6 4" xfId="76"/>
    <cellStyle name="40% - Cor1" xfId="77"/>
    <cellStyle name="40% - Cor1 2" xfId="78"/>
    <cellStyle name="40% - Cor2" xfId="79"/>
    <cellStyle name="40% - Cor2 2" xfId="80"/>
    <cellStyle name="40% - Cor3" xfId="81"/>
    <cellStyle name="40% - Cor3 2" xfId="82"/>
    <cellStyle name="40% - Cor4" xfId="83"/>
    <cellStyle name="40% - Cor4 2" xfId="84"/>
    <cellStyle name="40% - Cor5" xfId="85"/>
    <cellStyle name="40% - Cor5 2" xfId="86"/>
    <cellStyle name="40% - Cor6" xfId="87"/>
    <cellStyle name="40% - Cor6 2" xfId="88"/>
    <cellStyle name="40% - Ênfase1 2" xfId="89"/>
    <cellStyle name="40% - Ênfase1 2 2" xfId="90"/>
    <cellStyle name="40% - Ênfase1 2 2 2" xfId="91"/>
    <cellStyle name="40% - Ênfase1 2 3" xfId="92"/>
    <cellStyle name="40% - Ênfase1 2 4" xfId="93"/>
    <cellStyle name="40% - Ênfase1 3" xfId="94"/>
    <cellStyle name="40% - Ênfase1 3 2" xfId="95"/>
    <cellStyle name="40% - Ênfase1 3 3" xfId="96"/>
    <cellStyle name="40% - Ênfase1 4" xfId="97"/>
    <cellStyle name="40% - Ênfase2 2" xfId="98"/>
    <cellStyle name="40% - Ênfase2 2 2" xfId="99"/>
    <cellStyle name="40% - Ênfase2 2 2 2" xfId="100"/>
    <cellStyle name="40% - Ênfase2 2 3" xfId="101"/>
    <cellStyle name="40% - Ênfase2 2 4" xfId="102"/>
    <cellStyle name="40% - Ênfase2 3" xfId="103"/>
    <cellStyle name="40% - Ênfase2 3 2" xfId="104"/>
    <cellStyle name="40% - Ênfase2 3 3" xfId="105"/>
    <cellStyle name="40% - Ênfase2 4" xfId="106"/>
    <cellStyle name="40% - Ênfase3 2" xfId="107"/>
    <cellStyle name="40% - Ênfase3 2 2" xfId="108"/>
    <cellStyle name="40% - Ênfase3 2 2 2" xfId="109"/>
    <cellStyle name="40% - Ênfase3 2 3" xfId="110"/>
    <cellStyle name="40% - Ênfase3 2 4" xfId="111"/>
    <cellStyle name="40% - Ênfase3 3" xfId="112"/>
    <cellStyle name="40% - Ênfase3 3 2" xfId="113"/>
    <cellStyle name="40% - Ênfase3 3 3" xfId="114"/>
    <cellStyle name="40% - Ênfase3 4" xfId="115"/>
    <cellStyle name="40% - Ênfase3 5" xfId="116"/>
    <cellStyle name="40% - Ênfase4 2" xfId="117"/>
    <cellStyle name="40% - Ênfase4 2 2" xfId="118"/>
    <cellStyle name="40% - Ênfase4 2 2 2" xfId="119"/>
    <cellStyle name="40% - Ênfase4 2 3" xfId="120"/>
    <cellStyle name="40% - Ênfase4 2 4" xfId="121"/>
    <cellStyle name="40% - Ênfase4 3" xfId="122"/>
    <cellStyle name="40% - Ênfase4 3 2" xfId="123"/>
    <cellStyle name="40% - Ênfase4 3 3" xfId="124"/>
    <cellStyle name="40% - Ênfase4 4" xfId="125"/>
    <cellStyle name="40% - Ênfase5 2" xfId="126"/>
    <cellStyle name="40% - Ênfase5 2 2" xfId="127"/>
    <cellStyle name="40% - Ênfase5 2 2 2" xfId="128"/>
    <cellStyle name="40% - Ênfase5 2 3" xfId="129"/>
    <cellStyle name="40% - Ênfase5 2 4" xfId="130"/>
    <cellStyle name="40% - Ênfase5 3" xfId="131"/>
    <cellStyle name="40% - Ênfase5 3 2" xfId="132"/>
    <cellStyle name="40% - Ênfase5 3 3" xfId="133"/>
    <cellStyle name="40% - Ênfase5 4" xfId="134"/>
    <cellStyle name="40% - Ênfase6 2" xfId="135"/>
    <cellStyle name="40% - Ênfase6 2 2" xfId="136"/>
    <cellStyle name="40% - Ênfase6 2 2 2" xfId="137"/>
    <cellStyle name="40% - Ênfase6 2 3" xfId="138"/>
    <cellStyle name="40% - Ênfase6 2 4" xfId="139"/>
    <cellStyle name="40% - Ênfase6 3" xfId="140"/>
    <cellStyle name="40% - Ênfase6 3 2" xfId="141"/>
    <cellStyle name="40% - Ênfase6 3 3" xfId="142"/>
    <cellStyle name="40% - Ênfase6 4" xfId="143"/>
    <cellStyle name="60% - Cor1" xfId="144"/>
    <cellStyle name="60% - Cor1 2" xfId="145"/>
    <cellStyle name="60% - Cor2" xfId="146"/>
    <cellStyle name="60% - Cor2 2" xfId="147"/>
    <cellStyle name="60% - Cor3" xfId="148"/>
    <cellStyle name="60% - Cor3 2" xfId="149"/>
    <cellStyle name="60% - Cor4" xfId="150"/>
    <cellStyle name="60% - Cor4 2" xfId="151"/>
    <cellStyle name="60% - Cor5" xfId="152"/>
    <cellStyle name="60% - Cor5 2" xfId="153"/>
    <cellStyle name="60% - Cor6" xfId="154"/>
    <cellStyle name="60% - Cor6 2" xfId="155"/>
    <cellStyle name="60% - Ênfase1 2" xfId="156"/>
    <cellStyle name="60% - Ênfase1 3" xfId="157"/>
    <cellStyle name="60% - Ênfase2 2" xfId="158"/>
    <cellStyle name="60% - Ênfase2 3" xfId="159"/>
    <cellStyle name="60% - Ênfase3 2" xfId="160"/>
    <cellStyle name="60% - Ênfase3 2 2" xfId="161"/>
    <cellStyle name="60% - Ênfase3 3" xfId="162"/>
    <cellStyle name="60% - Ênfase4 2" xfId="163"/>
    <cellStyle name="60% - Ênfase4 2 2" xfId="164"/>
    <cellStyle name="60% - Ênfase4 3" xfId="165"/>
    <cellStyle name="60% - Ênfase5 2" xfId="166"/>
    <cellStyle name="60% - Ênfase5 3" xfId="167"/>
    <cellStyle name="60% - Ênfase6 2" xfId="168"/>
    <cellStyle name="60% - Ênfase6 2 2" xfId="169"/>
    <cellStyle name="60% - Ênfase6 3" xfId="170"/>
    <cellStyle name="60% - Ênfase6 37" xfId="171"/>
    <cellStyle name="Bom 2" xfId="172"/>
    <cellStyle name="Bom 3" xfId="173"/>
    <cellStyle name="Cabeçalho 1" xfId="174"/>
    <cellStyle name="Cabeçalho 1 2" xfId="175"/>
    <cellStyle name="Cabeçalho 2" xfId="176"/>
    <cellStyle name="Cabeçalho 2 2" xfId="177"/>
    <cellStyle name="Cabeçalho 3" xfId="178"/>
    <cellStyle name="Cabeçalho 3 2" xfId="179"/>
    <cellStyle name="Cabeçalho 4" xfId="180"/>
    <cellStyle name="Cabeçalho 4 2" xfId="181"/>
    <cellStyle name="Cálculo 2" xfId="182"/>
    <cellStyle name="Cálculo 2 2" xfId="183"/>
    <cellStyle name="Cálculo 2 2 2" xfId="184"/>
    <cellStyle name="Cálculo 2 2_CÁLCULO DE HORAS - tabela MARÇO 2014" xfId="185"/>
    <cellStyle name="Cálculo 2 3" xfId="186"/>
    <cellStyle name="Cálculo 2 3 2" xfId="187"/>
    <cellStyle name="Cálculo 2 3_CÁLCULO DE HORAS - tabela MARÇO 2014" xfId="188"/>
    <cellStyle name="Cálculo 2 4" xfId="189"/>
    <cellStyle name="Cálculo 2_AQPNG_ORC_R01_2013_11_22(OBRA COMPLETA) 29112013-2" xfId="190"/>
    <cellStyle name="Cálculo 3" xfId="191"/>
    <cellStyle name="Cálculo 3 2" xfId="192"/>
    <cellStyle name="Cálculo 3_CÁLCULO DE HORAS - tabela MARÇO 2014" xfId="193"/>
    <cellStyle name="category" xfId="194"/>
    <cellStyle name="Célula de Verificação 2" xfId="195"/>
    <cellStyle name="Célula de Verificação 3" xfId="196"/>
    <cellStyle name="Célula Ligada" xfId="197"/>
    <cellStyle name="Célula Ligada 2" xfId="198"/>
    <cellStyle name="Célula Vinculada 2" xfId="199"/>
    <cellStyle name="Célula Vinculada 3" xfId="200"/>
    <cellStyle name="Comma" xfId="201"/>
    <cellStyle name="Comma [0]_aola" xfId="202"/>
    <cellStyle name="Comma_5 Series SW" xfId="203"/>
    <cellStyle name="Comma0" xfId="204"/>
    <cellStyle name="Comma0 - Modelo1" xfId="205"/>
    <cellStyle name="Comma0 - Style1" xfId="206"/>
    <cellStyle name="Comma1 - Modelo2" xfId="207"/>
    <cellStyle name="Comma1 - Style2" xfId="208"/>
    <cellStyle name="Cor1" xfId="209"/>
    <cellStyle name="Cor1 2" xfId="210"/>
    <cellStyle name="Cor2" xfId="211"/>
    <cellStyle name="Cor2 2" xfId="212"/>
    <cellStyle name="Cor3" xfId="213"/>
    <cellStyle name="Cor3 2" xfId="214"/>
    <cellStyle name="Cor4" xfId="215"/>
    <cellStyle name="Cor4 2" xfId="216"/>
    <cellStyle name="Cor5" xfId="217"/>
    <cellStyle name="Cor5 2" xfId="218"/>
    <cellStyle name="Cor6" xfId="219"/>
    <cellStyle name="Cor6 2" xfId="220"/>
    <cellStyle name="Correcto" xfId="221"/>
    <cellStyle name="Correcto 2" xfId="222"/>
    <cellStyle name="Currency" xfId="223"/>
    <cellStyle name="Currency $" xfId="224"/>
    <cellStyle name="Currency [0]_1995" xfId="225"/>
    <cellStyle name="Currency_1995" xfId="226"/>
    <cellStyle name="Currency0" xfId="227"/>
    <cellStyle name="Date" xfId="228"/>
    <cellStyle name="Dia" xfId="229"/>
    <cellStyle name="Encabez1" xfId="230"/>
    <cellStyle name="Encabez2" xfId="231"/>
    <cellStyle name="Ênfase1 2" xfId="232"/>
    <cellStyle name="Ênfase1 3" xfId="233"/>
    <cellStyle name="Ênfase2 2" xfId="234"/>
    <cellStyle name="Ênfase2 3" xfId="235"/>
    <cellStyle name="Ênfase3 2" xfId="236"/>
    <cellStyle name="Ênfase3 3" xfId="237"/>
    <cellStyle name="Ênfase4 2" xfId="238"/>
    <cellStyle name="Ênfase4 3" xfId="239"/>
    <cellStyle name="Ênfase5 2" xfId="240"/>
    <cellStyle name="Ênfase5 3" xfId="241"/>
    <cellStyle name="Ênfase6 2" xfId="242"/>
    <cellStyle name="Ênfase6 3" xfId="243"/>
    <cellStyle name="Entrada 2" xfId="244"/>
    <cellStyle name="Entrada 2 2" xfId="245"/>
    <cellStyle name="Entrada 2 2 2" xfId="246"/>
    <cellStyle name="Entrada 2 2_CÁLCULO DE HORAS - tabela MARÇO 2014" xfId="247"/>
    <cellStyle name="Entrada 2 3" xfId="248"/>
    <cellStyle name="Entrada 2 3 2" xfId="249"/>
    <cellStyle name="Entrada 2 3_CÁLCULO DE HORAS - tabela MARÇO 2014" xfId="250"/>
    <cellStyle name="Entrada 2 4" xfId="251"/>
    <cellStyle name="Entrada 2_AQPNG_ORC_R01_2013_11_22(OBRA COMPLETA) 29112013-2" xfId="252"/>
    <cellStyle name="Entrada 3" xfId="253"/>
    <cellStyle name="Entrada 3 2" xfId="254"/>
    <cellStyle name="Entrada 3_CÁLCULO DE HORAS - tabela MARÇO 2014" xfId="255"/>
    <cellStyle name="ESPECM" xfId="256"/>
    <cellStyle name="Estilo 1" xfId="257"/>
    <cellStyle name="Estilo 1 2" xfId="258"/>
    <cellStyle name="Estilo 1_AQPNG_ORC_R01_2013_11_22(OBRA COMPLETA) 29112013-2" xfId="259"/>
    <cellStyle name="Euro" xfId="260"/>
    <cellStyle name="Excel Built-in Comma" xfId="261"/>
    <cellStyle name="Excel Built-in Comma 2" xfId="262"/>
    <cellStyle name="Excel Built-in Comma 2 2" xfId="263"/>
    <cellStyle name="Excel Built-in Comma 3" xfId="264"/>
    <cellStyle name="Excel Built-in Comma 4" xfId="265"/>
    <cellStyle name="Excel Built-in Comma 5" xfId="266"/>
    <cellStyle name="Excel Built-in Excel Built-in Excel Built-in Excel Built-in Excel Built-in Excel Built-in Excel Built-in Excel Built-in Separador de milhares 4" xfId="267"/>
    <cellStyle name="Excel Built-in Excel Built-in Excel Built-in Excel Built-in Excel Built-in Excel Built-in Excel Built-in Separador de milhares 4" xfId="268"/>
    <cellStyle name="Excel Built-in Normal" xfId="269"/>
    <cellStyle name="Excel Built-in Normal 1" xfId="270"/>
    <cellStyle name="Excel Built-in Normal 2" xfId="271"/>
    <cellStyle name="Excel Built-in Normal 2 2" xfId="272"/>
    <cellStyle name="Excel Built-in Normal 3" xfId="273"/>
    <cellStyle name="Excel Built-in Normal 4" xfId="274"/>
    <cellStyle name="Excel Built-in Normal 5" xfId="275"/>
    <cellStyle name="Excel Built-in Normal 6" xfId="276"/>
    <cellStyle name="Excel Built-in Normal_Planilha RETROFIT PALÁCIO - VRF  DEZEMBRO  2013 CRONOGRAMA 15 MESES _ R02 - 2" xfId="277"/>
    <cellStyle name="Excel_BuiltIn_Comma" xfId="278"/>
    <cellStyle name="F2" xfId="279"/>
    <cellStyle name="F3" xfId="280"/>
    <cellStyle name="F4" xfId="281"/>
    <cellStyle name="F5" xfId="282"/>
    <cellStyle name="F6" xfId="283"/>
    <cellStyle name="F7" xfId="284"/>
    <cellStyle name="F8" xfId="285"/>
    <cellStyle name="Fijo" xfId="286"/>
    <cellStyle name="Financiero" xfId="287"/>
    <cellStyle name="Fixed" xfId="288"/>
    <cellStyle name="Followed Hyperlink" xfId="289"/>
    <cellStyle name="Grey" xfId="290"/>
    <cellStyle name="HEADER" xfId="291"/>
    <cellStyle name="Heading" xfId="292"/>
    <cellStyle name="Heading 1" xfId="293"/>
    <cellStyle name="Heading 2" xfId="294"/>
    <cellStyle name="Heading1" xfId="295"/>
    <cellStyle name="Hiperlink 2" xfId="296"/>
    <cellStyle name="Incorrecto" xfId="297"/>
    <cellStyle name="Incorrecto 2" xfId="298"/>
    <cellStyle name="Incorreto 2" xfId="299"/>
    <cellStyle name="Incorreto 3" xfId="300"/>
    <cellStyle name="Input [yellow]" xfId="301"/>
    <cellStyle name="Millares [0]_10 AVERIAS MASIVAS + ANT" xfId="302"/>
    <cellStyle name="Millares_10 AVERIAS MASIVAS + ANT" xfId="303"/>
    <cellStyle name="Model" xfId="304"/>
    <cellStyle name="Moeda 10" xfId="305"/>
    <cellStyle name="Moeda 11" xfId="306"/>
    <cellStyle name="Moeda 2" xfId="307"/>
    <cellStyle name="Moeda 2 2" xfId="308"/>
    <cellStyle name="Moeda 2 2 2" xfId="309"/>
    <cellStyle name="Moeda 2 2 3" xfId="310"/>
    <cellStyle name="Moeda 2 2 4" xfId="311"/>
    <cellStyle name="Moeda 2 2_AQPNG_ORC_R01_2013_11_22(OBRA COMPLETA) 29112013-2" xfId="312"/>
    <cellStyle name="Moeda 2 3" xfId="313"/>
    <cellStyle name="Moeda 2 3 2" xfId="314"/>
    <cellStyle name="Moeda 2 3_AQPNG_ORC_R01_2013_11_22(OBRA COMPLETA) 29112013-2" xfId="315"/>
    <cellStyle name="Moeda 2 4" xfId="316"/>
    <cellStyle name="Moeda 2 5" xfId="317"/>
    <cellStyle name="Moeda 2_AQPNG_ORC_R01_2013_11_22(OBRA COMPLETA) 29112013-2" xfId="318"/>
    <cellStyle name="Moeda 3" xfId="319"/>
    <cellStyle name="Moeda 3 2" xfId="320"/>
    <cellStyle name="Moeda 3 2 2" xfId="321"/>
    <cellStyle name="Moeda 3 2_AQPNG_ORC_R01_2013_11_22(OBRA COMPLETA) 29112013-2" xfId="322"/>
    <cellStyle name="Moeda 3 3" xfId="323"/>
    <cellStyle name="Moeda 3 3 2" xfId="324"/>
    <cellStyle name="Moeda 3 3_AQPNG_ORC_R01_2013_11_22(OBRA COMPLETA) 29112013-2" xfId="325"/>
    <cellStyle name="Moeda 3 4" xfId="326"/>
    <cellStyle name="Moeda 3_AQPNG_ORC_R01_2013_11_22(OBRA COMPLETA) 29112013-2" xfId="327"/>
    <cellStyle name="Moeda 4" xfId="328"/>
    <cellStyle name="Moeda 4 2" xfId="329"/>
    <cellStyle name="Moeda 4 2 2" xfId="330"/>
    <cellStyle name="Moeda 4 2 2 2" xfId="331"/>
    <cellStyle name="Moeda 4 2 3" xfId="332"/>
    <cellStyle name="Moeda 4 2 4" xfId="333"/>
    <cellStyle name="Moeda 4 2_AQPNG_ORC_R01_2013_11_22(OBRA COMPLETA) 29112013-2" xfId="334"/>
    <cellStyle name="Moeda 4 3" xfId="335"/>
    <cellStyle name="Moeda 4 3 2" xfId="336"/>
    <cellStyle name="Moeda 4 3 3" xfId="337"/>
    <cellStyle name="Moeda 4 4" xfId="338"/>
    <cellStyle name="Moeda 4 5" xfId="339"/>
    <cellStyle name="Moeda 4_AQPNG_ORC_R01_2013_11_22(OBRA COMPLETA) 29112013-2" xfId="340"/>
    <cellStyle name="Moeda 5" xfId="341"/>
    <cellStyle name="Moeda 5 10" xfId="342"/>
    <cellStyle name="Moeda 5 11" xfId="343"/>
    <cellStyle name="Moeda 5 2" xfId="344"/>
    <cellStyle name="Moeda 5 2 2" xfId="345"/>
    <cellStyle name="Moeda 5 2 2 2" xfId="346"/>
    <cellStyle name="Moeda 5 2 2 3" xfId="347"/>
    <cellStyle name="Moeda 5 2 3" xfId="348"/>
    <cellStyle name="Moeda 5 2 3 2" xfId="349"/>
    <cellStyle name="Moeda 5 2 4" xfId="350"/>
    <cellStyle name="Moeda 5 2 5" xfId="351"/>
    <cellStyle name="Moeda 5 3" xfId="352"/>
    <cellStyle name="Moeda 5 3 2" xfId="353"/>
    <cellStyle name="Moeda 5 3 2 2" xfId="354"/>
    <cellStyle name="Moeda 5 3 3" xfId="355"/>
    <cellStyle name="Moeda 5 3 4" xfId="356"/>
    <cellStyle name="Moeda 5 4" xfId="357"/>
    <cellStyle name="Moeda 5 5" xfId="358"/>
    <cellStyle name="Moeda 5 5 2" xfId="359"/>
    <cellStyle name="Moeda 5 5 3" xfId="360"/>
    <cellStyle name="Moeda 5 6" xfId="361"/>
    <cellStyle name="Moeda 5 6 2" xfId="362"/>
    <cellStyle name="Moeda 5 6 3" xfId="363"/>
    <cellStyle name="Moeda 5 7" xfId="364"/>
    <cellStyle name="Moeda 5 7 2" xfId="365"/>
    <cellStyle name="Moeda 5 8" xfId="366"/>
    <cellStyle name="Moeda 5 8 2" xfId="367"/>
    <cellStyle name="Moeda 5 9" xfId="368"/>
    <cellStyle name="Moeda 5_AQPNG_ORC_R01_2013_11_22(OBRA COMPLETA) 29112013-2" xfId="369"/>
    <cellStyle name="Moeda 6" xfId="370"/>
    <cellStyle name="Moeda 6 2" xfId="371"/>
    <cellStyle name="Moeda 6 2 2" xfId="372"/>
    <cellStyle name="Moeda 6 3" xfId="373"/>
    <cellStyle name="Moeda 6 4" xfId="374"/>
    <cellStyle name="Moeda 6_AQPNG_ORC_R01_2013_11_22(OBRA COMPLETA) 29112013-2" xfId="375"/>
    <cellStyle name="Moeda 7" xfId="376"/>
    <cellStyle name="Moeda 7 2" xfId="377"/>
    <cellStyle name="Moeda 8" xfId="378"/>
    <cellStyle name="Moeda 8 2" xfId="379"/>
    <cellStyle name="Moeda 9" xfId="380"/>
    <cellStyle name="Moneda [0]_10 AVERIAS MASIVAS + ANT" xfId="381"/>
    <cellStyle name="Moneda_10 AVERIAS MASIVAS + ANT" xfId="382"/>
    <cellStyle name="Monetario" xfId="383"/>
    <cellStyle name="Neutra 2" xfId="384"/>
    <cellStyle name="Neutra 3" xfId="385"/>
    <cellStyle name="Neutro" xfId="386"/>
    <cellStyle name="Neutro 2" xfId="387"/>
    <cellStyle name="no dec" xfId="388"/>
    <cellStyle name="Normal" xfId="0" builtinId="0"/>
    <cellStyle name="Normal - Style1" xfId="389"/>
    <cellStyle name="Normal 10" xfId="390"/>
    <cellStyle name="Normal 10 2" xfId="391"/>
    <cellStyle name="Normal 10 3" xfId="392"/>
    <cellStyle name="Normal 10 3 2" xfId="393"/>
    <cellStyle name="Normal 10 4" xfId="394"/>
    <cellStyle name="Normal 10 5" xfId="395"/>
    <cellStyle name="Normal 10_AQPNG_ORC_R01_2013_11_22(OBRA COMPLETA) 29112013-2" xfId="396"/>
    <cellStyle name="Normal 11" xfId="397"/>
    <cellStyle name="Normal 11 2" xfId="398"/>
    <cellStyle name="Normal 11 2 2" xfId="399"/>
    <cellStyle name="Normal 11 3" xfId="400"/>
    <cellStyle name="Normal 11 4" xfId="401"/>
    <cellStyle name="Normal 11 5" xfId="402"/>
    <cellStyle name="Normal 11_AQPNG_ORC_R01_2013_11_22(OBRA COMPLETA) 29112013-2" xfId="403"/>
    <cellStyle name="Normal 12" xfId="404"/>
    <cellStyle name="Normal 12 2" xfId="405"/>
    <cellStyle name="Normal 12 2 2" xfId="406"/>
    <cellStyle name="Normal 12 2 3" xfId="407"/>
    <cellStyle name="Normal 12 2_CÁLCULO DE HORAS - tabela MARÇO 2014" xfId="408"/>
    <cellStyle name="Normal 12 3" xfId="409"/>
    <cellStyle name="Normal 12 3 2" xfId="410"/>
    <cellStyle name="Normal 12 3_CÁLCULO DE HORAS - tabela MARÇO 2014" xfId="411"/>
    <cellStyle name="Normal 12 4" xfId="412"/>
    <cellStyle name="Normal 12 5" xfId="413"/>
    <cellStyle name="Normal 12_AQPNG_ORC_R01_2013_11_22(OBRA COMPLETA) 29112013-2" xfId="414"/>
    <cellStyle name="Normal 13" xfId="415"/>
    <cellStyle name="Normal 14" xfId="416"/>
    <cellStyle name="Normal 15" xfId="417"/>
    <cellStyle name="Normal 16" xfId="418"/>
    <cellStyle name="Normal 17" xfId="419"/>
    <cellStyle name="Normal 18" xfId="420"/>
    <cellStyle name="Normal 19" xfId="421"/>
    <cellStyle name="Normal 2" xfId="422"/>
    <cellStyle name="Normal 2 2" xfId="423"/>
    <cellStyle name="Normal 2 2 2" xfId="424"/>
    <cellStyle name="Normal 2 2 3" xfId="425"/>
    <cellStyle name="Normal 2 2 3 2" xfId="426"/>
    <cellStyle name="Normal 2 2 4" xfId="427"/>
    <cellStyle name="Normal 2 2 4 2" xfId="428"/>
    <cellStyle name="Normal 2 2 5" xfId="429"/>
    <cellStyle name="Normal 2 2 6" xfId="430"/>
    <cellStyle name="Normal 2 2 7" xfId="431"/>
    <cellStyle name="Normal 2 2_CEEP BANDEIRANTES - REV. SUELY" xfId="432"/>
    <cellStyle name="Normal 2 3" xfId="433"/>
    <cellStyle name="Normal 2 3 2" xfId="434"/>
    <cellStyle name="Normal 2 3 2 2" xfId="435"/>
    <cellStyle name="Normal 2 3 2 3" xfId="436"/>
    <cellStyle name="Normal 2 3 3" xfId="437"/>
    <cellStyle name="Normal 2 3 4" xfId="438"/>
    <cellStyle name="Normal 2 4" xfId="439"/>
    <cellStyle name="Normal 2 4 2" xfId="440"/>
    <cellStyle name="Normal 2 5" xfId="441"/>
    <cellStyle name="Normal 2 6" xfId="442"/>
    <cellStyle name="Normal 2_0130.02.IMUNIZAÇÃO SGA_PLANILHA ORÇAMENTARIA.R05" xfId="443"/>
    <cellStyle name="Normal 20" xfId="444"/>
    <cellStyle name="Normal 21" xfId="445"/>
    <cellStyle name="Normal 22" xfId="446"/>
    <cellStyle name="Normal 23" xfId="447"/>
    <cellStyle name="Normal 24" xfId="448"/>
    <cellStyle name="Normal 25" xfId="449"/>
    <cellStyle name="Normal 26" xfId="450"/>
    <cellStyle name="Normal 27" xfId="451"/>
    <cellStyle name="Normal 28" xfId="452"/>
    <cellStyle name="Normal 29" xfId="1"/>
    <cellStyle name="Normal 3" xfId="453"/>
    <cellStyle name="Normal 3 2" xfId="454"/>
    <cellStyle name="Normal 3 3" xfId="455"/>
    <cellStyle name="Normal 3 3 2" xfId="456"/>
    <cellStyle name="Normal 3 4" xfId="457"/>
    <cellStyle name="Normal 3 5" xfId="458"/>
    <cellStyle name="Normal 3 6" xfId="459"/>
    <cellStyle name="Normal 3_Planilha RETROFIT PALÁCIO - VRF  DEZEMBRO  2013 CRONOGRAMA 15 MESES _ R02 - 2" xfId="460"/>
    <cellStyle name="Normal 30" xfId="769"/>
    <cellStyle name="Normal 31" xfId="770"/>
    <cellStyle name="Normal 32" xfId="461"/>
    <cellStyle name="Normal 4" xfId="462"/>
    <cellStyle name="Normal 4 10" xfId="463"/>
    <cellStyle name="Normal 4 2" xfId="464"/>
    <cellStyle name="Normal 4 3" xfId="465"/>
    <cellStyle name="Normal 4 3 2" xfId="466"/>
    <cellStyle name="Normal 4 3 2 2" xfId="467"/>
    <cellStyle name="Normal 4 3 3" xfId="468"/>
    <cellStyle name="Normal 4 3 4" xfId="469"/>
    <cellStyle name="Normal 4 3_AQPNG_ORC_R01_2013_11_22(OBRA COMPLETA) 29112013-2" xfId="470"/>
    <cellStyle name="Normal 4 4" xfId="471"/>
    <cellStyle name="Normal 4 4 2" xfId="472"/>
    <cellStyle name="Normal 4 5" xfId="473"/>
    <cellStyle name="Normal 4 6" xfId="474"/>
    <cellStyle name="Normal 4 7" xfId="475"/>
    <cellStyle name="Normal 4 8" xfId="476"/>
    <cellStyle name="Normal 4_CEEP BANDEIRANTES - REV. SUELY" xfId="477"/>
    <cellStyle name="Normal 40" xfId="478"/>
    <cellStyle name="Normal 44" xfId="479"/>
    <cellStyle name="Normal 5" xfId="480"/>
    <cellStyle name="Normal 5 2" xfId="481"/>
    <cellStyle name="Normal 5 3" xfId="482"/>
    <cellStyle name="Normal 5 4" xfId="483"/>
    <cellStyle name="Normal 6" xfId="484"/>
    <cellStyle name="Normal 6 2" xfId="485"/>
    <cellStyle name="Normal 6 2 2" xfId="486"/>
    <cellStyle name="Normal 6 3" xfId="487"/>
    <cellStyle name="Normal 6_Cópia de CEEP INDÍGENA DO PARANÁ  - LICITAÇÃO" xfId="488"/>
    <cellStyle name="Normal 7" xfId="489"/>
    <cellStyle name="Normal 7 2" xfId="490"/>
    <cellStyle name="Normal 8" xfId="491"/>
    <cellStyle name="Normal 8 2" xfId="492"/>
    <cellStyle name="Normal 8 3" xfId="493"/>
    <cellStyle name="Normal 9" xfId="494"/>
    <cellStyle name="Normal 9 2" xfId="495"/>
    <cellStyle name="Normal 9 3" xfId="496"/>
    <cellStyle name="Normal 9_AQPNG_ORC_R01_2013_11_22(OBRA COMPLETA) 29112013-2" xfId="497"/>
    <cellStyle name="Nota 2" xfId="498"/>
    <cellStyle name="Nota 2 2" xfId="499"/>
    <cellStyle name="Nota 2 2 2" xfId="500"/>
    <cellStyle name="Nota 2 2_CÁLCULO DE HORAS - tabela MARÇO 2014" xfId="501"/>
    <cellStyle name="Nota 2 3" xfId="502"/>
    <cellStyle name="Nota 2 3 2" xfId="503"/>
    <cellStyle name="Nota 2 3_CÁLCULO DE HORAS - tabela MARÇO 2014" xfId="504"/>
    <cellStyle name="Nota 2 4" xfId="505"/>
    <cellStyle name="Nota 2_AQPNG_ORC_R01_2013_11_22(OBRA COMPLETA) 29112013-2" xfId="506"/>
    <cellStyle name="Nota 3" xfId="507"/>
    <cellStyle name="Nota 3 2" xfId="508"/>
    <cellStyle name="Nota 3_CÁLCULO DE HORAS - tabela MARÇO 2014" xfId="509"/>
    <cellStyle name="Nota 4" xfId="510"/>
    <cellStyle name="Nota 5" xfId="511"/>
    <cellStyle name="Nota 6" xfId="512"/>
    <cellStyle name="Nota 6 2" xfId="513"/>
    <cellStyle name="Percent" xfId="514"/>
    <cellStyle name="Percent [2]" xfId="515"/>
    <cellStyle name="Percentagem 2" xfId="516"/>
    <cellStyle name="Percentagem 2 2" xfId="517"/>
    <cellStyle name="Percentagem 2 3" xfId="518"/>
    <cellStyle name="Percentagem 2_AQPNG_ORC_R01_2013_11_22(OBRA COMPLETA) 29112013-2" xfId="519"/>
    <cellStyle name="Percentagem 3" xfId="520"/>
    <cellStyle name="Percentagem 3 2" xfId="521"/>
    <cellStyle name="Percentagem 3_AQPNG_ORC_R01_2013_11_22(OBRA COMPLETA) 29112013-2" xfId="522"/>
    <cellStyle name="Percentagem 4" xfId="523"/>
    <cellStyle name="Percentagem 4 2" xfId="524"/>
    <cellStyle name="Percentagem 4_AQPNG_ORC_R01_2013_11_22(OBRA COMPLETA) 29112013-2" xfId="525"/>
    <cellStyle name="PLANILHA ANALITICA" xfId="526"/>
    <cellStyle name="PLANILHA ANALITICA 2" xfId="527"/>
    <cellStyle name="PLANILHA ANALITICA_AQPNG_ORC_R01_2013_11_22(OBRA COMPLETA) 29112013-2" xfId="528"/>
    <cellStyle name="planilhas" xfId="529"/>
    <cellStyle name="Porcentagem" xfId="771" builtinId="5"/>
    <cellStyle name="Porcentagem 2" xfId="530"/>
    <cellStyle name="Porcentagem 2 10" xfId="531"/>
    <cellStyle name="Porcentagem 2 2" xfId="532"/>
    <cellStyle name="Porcentagem 2 2 2" xfId="533"/>
    <cellStyle name="Porcentagem 2 2_AQPNG_ORC_R01_2013_11_22(OBRA COMPLETA) 29112013-2" xfId="534"/>
    <cellStyle name="Porcentagem 2 3" xfId="535"/>
    <cellStyle name="Porcentagem 2 3 2" xfId="536"/>
    <cellStyle name="Porcentagem 2 3_AQPNG_ORC_R01_2013_11_22(OBRA COMPLETA) 29112013-2" xfId="537"/>
    <cellStyle name="Porcentagem 2 4" xfId="538"/>
    <cellStyle name="Porcentagem 2 4 2" xfId="539"/>
    <cellStyle name="Porcentagem 2 4_AQPNG_ORC_R01_2013_11_22(OBRA COMPLETA) 29112013-2" xfId="540"/>
    <cellStyle name="Porcentagem 2 5" xfId="541"/>
    <cellStyle name="Porcentagem 2 5 2" xfId="542"/>
    <cellStyle name="Porcentagem 2 5_AQPNG_ORC_R01_2013_11_22(OBRA COMPLETA) 29112013-2" xfId="543"/>
    <cellStyle name="Porcentagem 2 6" xfId="544"/>
    <cellStyle name="Porcentagem 2 6 2" xfId="545"/>
    <cellStyle name="Porcentagem 2 7" xfId="546"/>
    <cellStyle name="Porcentagem 2 8" xfId="547"/>
    <cellStyle name="Porcentagem 2 9" xfId="548"/>
    <cellStyle name="Porcentagem 2_AQPNG_ORC_R01_2013_11_22(OBRA COMPLETA) 29112013-2" xfId="549"/>
    <cellStyle name="Porcentagem 3" xfId="550"/>
    <cellStyle name="Porcentagem 3 2" xfId="551"/>
    <cellStyle name="Porcentagem 3 3" xfId="552"/>
    <cellStyle name="Porcentagem 3 4" xfId="553"/>
    <cellStyle name="Porcentagem 3_AQPNG_ORC_R01_2013_11_22(OBRA COMPLETA) 29112013-2" xfId="554"/>
    <cellStyle name="Porcentagem 4" xfId="555"/>
    <cellStyle name="Porcentagem 4 2" xfId="556"/>
    <cellStyle name="Porcentagem 4 2 2" xfId="557"/>
    <cellStyle name="Porcentagem 4 3" xfId="558"/>
    <cellStyle name="Porcentagem 4 4" xfId="559"/>
    <cellStyle name="Porcentagem 4 5" xfId="560"/>
    <cellStyle name="Porcentagem 4_AQPNG_ORC_R01_2013_11_22(OBRA COMPLETA) 29112013-2" xfId="561"/>
    <cellStyle name="Porcentagem 5" xfId="562"/>
    <cellStyle name="Porcentaje" xfId="563"/>
    <cellStyle name="Result" xfId="564"/>
    <cellStyle name="Result2" xfId="565"/>
    <cellStyle name="RM" xfId="566"/>
    <cellStyle name="Saída 2" xfId="567"/>
    <cellStyle name="Saída 2 2" xfId="568"/>
    <cellStyle name="Saída 2 2 2" xfId="569"/>
    <cellStyle name="Saída 2 2_CÁLCULO DE HORAS - tabela MARÇO 2014" xfId="570"/>
    <cellStyle name="Saída 2 3" xfId="571"/>
    <cellStyle name="Saída 2 3 2" xfId="572"/>
    <cellStyle name="Saída 2 3_CÁLCULO DE HORAS - tabela MARÇO 2014" xfId="573"/>
    <cellStyle name="Saída 2 4" xfId="574"/>
    <cellStyle name="Saída 2_AQPNG_ORC_R01_2013_11_22(OBRA COMPLETA) 29112013-2" xfId="575"/>
    <cellStyle name="Saída 3" xfId="576"/>
    <cellStyle name="Saída 3 2" xfId="577"/>
    <cellStyle name="Saída 3_CÁLCULO DE HORAS - tabela MARÇO 2014" xfId="578"/>
    <cellStyle name="Separador de m" xfId="579"/>
    <cellStyle name="Separador de milhares 2" xfId="580"/>
    <cellStyle name="Separador de milhares 2 10" xfId="581"/>
    <cellStyle name="Separador de milhares 2 10 2" xfId="582"/>
    <cellStyle name="Separador de milhares 2 10 2 2" xfId="583"/>
    <cellStyle name="Separador de milhares 2 2" xfId="584"/>
    <cellStyle name="Separador de milhares 2 2 2" xfId="585"/>
    <cellStyle name="Separador de milhares 2 2_AQPNG_ORC_R01_2013_11_22(OBRA COMPLETA) 29112013-2" xfId="586"/>
    <cellStyle name="Separador de milhares 2 3" xfId="587"/>
    <cellStyle name="Separador de milhares 2 3 2" xfId="588"/>
    <cellStyle name="Separador de milhares 2 3_AQPNG_ORC_R01_2013_11_22(OBRA COMPLETA) 29112013-2" xfId="589"/>
    <cellStyle name="Separador de milhares 2 4" xfId="590"/>
    <cellStyle name="Separador de milhares 2 4 2" xfId="591"/>
    <cellStyle name="Separador de milhares 2 4_AQPNG_ORC_R01_2013_11_22(OBRA COMPLETA) 29112013-2" xfId="592"/>
    <cellStyle name="Separador de milhares 2 5" xfId="593"/>
    <cellStyle name="Separador de milhares 2 5 2" xfId="594"/>
    <cellStyle name="Separador de milhares 2 5 2 2" xfId="595"/>
    <cellStyle name="Separador de milhares 2 5 3" xfId="596"/>
    <cellStyle name="Separador de milhares 2 5_AQPNG_ORC_R01_2013_11_22(OBRA COMPLETA) 29112013-2" xfId="597"/>
    <cellStyle name="Separador de milhares 2 6" xfId="598"/>
    <cellStyle name="Separador de milhares 2 6 2" xfId="599"/>
    <cellStyle name="Separador de milhares 2 6 3" xfId="600"/>
    <cellStyle name="Separador de milhares 2 7" xfId="601"/>
    <cellStyle name="Separador de milhares 2 7 2" xfId="602"/>
    <cellStyle name="Separador de milhares 2 7 2 2" xfId="603"/>
    <cellStyle name="Separador de milhares 2 8" xfId="604"/>
    <cellStyle name="Separador de milhares 2 8 2" xfId="605"/>
    <cellStyle name="Separador de milhares 2 8 2 2" xfId="606"/>
    <cellStyle name="Separador de milhares 2 9" xfId="607"/>
    <cellStyle name="Separador de milhares 2 9 2" xfId="608"/>
    <cellStyle name="Separador de milhares 2 9 2 2" xfId="609"/>
    <cellStyle name="Separador de milhares 2_AQPNG_ORC_R01_2013_11_22(OBRA COMPLETA) 29112013-2" xfId="610"/>
    <cellStyle name="Separador de milhares 3" xfId="611"/>
    <cellStyle name="Separador de milhares 3 2" xfId="612"/>
    <cellStyle name="Separador de milhares 3 2 2" xfId="613"/>
    <cellStyle name="Separador de milhares 3 2 3" xfId="614"/>
    <cellStyle name="Separador de milhares 3 2 4" xfId="615"/>
    <cellStyle name="Separador de milhares 3 2_AQPNG_ORC_R01_2013_11_22(OBRA COMPLETA) 29112013-2" xfId="616"/>
    <cellStyle name="Separador de milhares 3 3" xfId="617"/>
    <cellStyle name="Separador de milhares 3 3 2" xfId="618"/>
    <cellStyle name="Separador de milhares 3 3_AQPNG_ORC_R01_2013_11_22(OBRA COMPLETA) 29112013-2" xfId="619"/>
    <cellStyle name="Separador de milhares 3 4" xfId="620"/>
    <cellStyle name="Separador de milhares 3 4 2" xfId="621"/>
    <cellStyle name="Separador de milhares 3 4 2 2" xfId="622"/>
    <cellStyle name="Separador de milhares 3 4 3" xfId="623"/>
    <cellStyle name="Separador de milhares 3 4 3 2" xfId="624"/>
    <cellStyle name="Separador de milhares 3 5" xfId="625"/>
    <cellStyle name="Separador de milhares 3 5 2" xfId="626"/>
    <cellStyle name="Separador de milhares 3 5 2 2" xfId="627"/>
    <cellStyle name="Separador de milhares 3 5 3" xfId="628"/>
    <cellStyle name="Separador de milhares 3 5 3 2" xfId="629"/>
    <cellStyle name="Separador de milhares 3 6" xfId="630"/>
    <cellStyle name="Separador de milhares 3 6 2" xfId="631"/>
    <cellStyle name="Separador de milhares 3 6 2 2" xfId="632"/>
    <cellStyle name="Separador de milhares 3 7" xfId="633"/>
    <cellStyle name="Separador de milhares 3 7 2" xfId="634"/>
    <cellStyle name="Separador de milhares 3 7 2 2" xfId="635"/>
    <cellStyle name="Separador de milhares 3 8" xfId="636"/>
    <cellStyle name="Separador de milhares 3_AQPNG_ORC_R01_2013_11_22(OBRA COMPLETA) 29112013-2" xfId="637"/>
    <cellStyle name="Separador de milhares 4" xfId="638"/>
    <cellStyle name="Separador de milhares 4 2" xfId="639"/>
    <cellStyle name="Separador de milhares 4 2 2" xfId="640"/>
    <cellStyle name="Separador de milhares 4 2_AQPNG_ORC_R01_2013_11_22(OBRA COMPLETA) 29112013-2" xfId="641"/>
    <cellStyle name="Separador de milhares 4 3" xfId="642"/>
    <cellStyle name="Separador de milhares 4 3 2" xfId="643"/>
    <cellStyle name="Separador de milhares 4 3_AQPNG_ORC_R01_2013_11_22(OBRA COMPLETA) 29112013-2" xfId="644"/>
    <cellStyle name="Separador de milhares 4 4" xfId="645"/>
    <cellStyle name="Separador de milhares 4 4 2" xfId="646"/>
    <cellStyle name="Separador de milhares 4 4 2 2" xfId="647"/>
    <cellStyle name="Separador de milhares 4 4 3" xfId="648"/>
    <cellStyle name="Separador de milhares 4 4 3 2" xfId="649"/>
    <cellStyle name="Separador de milhares 4 5" xfId="650"/>
    <cellStyle name="Separador de milhares 4 5 2" xfId="651"/>
    <cellStyle name="Separador de milhares 4 5 2 2" xfId="652"/>
    <cellStyle name="Separador de milhares 4 6" xfId="653"/>
    <cellStyle name="Separador de milhares 4 6 2" xfId="654"/>
    <cellStyle name="Separador de milhares 4 6 2 2" xfId="655"/>
    <cellStyle name="Separador de milhares 4 7" xfId="656"/>
    <cellStyle name="Separador de milhares 4 7 2" xfId="657"/>
    <cellStyle name="Separador de milhares 4 7 2 2" xfId="658"/>
    <cellStyle name="Separador de milhares 4 8" xfId="659"/>
    <cellStyle name="Separador de milhares 4 9" xfId="660"/>
    <cellStyle name="Separador de milhares 4_AQPNG_ORC_R01_2013_11_22(OBRA COMPLETA) 29112013-2" xfId="661"/>
    <cellStyle name="Separador de milhares 5" xfId="662"/>
    <cellStyle name="Separador de milhares 5 2" xfId="663"/>
    <cellStyle name="Separador de milhares 5_AQPNG_ORC_R01_2013_11_22(OBRA COMPLETA) 29112013-2" xfId="664"/>
    <cellStyle name="Separador de milhares 6" xfId="665"/>
    <cellStyle name="Separador de milhares 6 2" xfId="666"/>
    <cellStyle name="Separador de milhares 6_AQPNG_ORC_R01_2013_11_22(OBRA COMPLETA) 29112013-2" xfId="667"/>
    <cellStyle name="Separador de milhares 7" xfId="668"/>
    <cellStyle name="Separador de milhares 7 2" xfId="669"/>
    <cellStyle name="Separador de milhares 7 2 2" xfId="670"/>
    <cellStyle name="Separador de milhares 7 3" xfId="671"/>
    <cellStyle name="Separador de milhares 7 4" xfId="672"/>
    <cellStyle name="Separador de milhares 8" xfId="673"/>
    <cellStyle name="Separador de milhares 8 2" xfId="674"/>
    <cellStyle name="Separador de milhares 8 2 2" xfId="675"/>
    <cellStyle name="Separador de milhares 8 2 2 2" xfId="676"/>
    <cellStyle name="Separador de milhares 8 2 3" xfId="677"/>
    <cellStyle name="Separador de milhares 8 3" xfId="678"/>
    <cellStyle name="Separador de milhares 8 3 2" xfId="679"/>
    <cellStyle name="Separador de milhares 8 4" xfId="680"/>
    <cellStyle name="Separador de milhares 8 4 2" xfId="681"/>
    <cellStyle name="Separador de milhares 8 5" xfId="682"/>
    <cellStyle name="Separador de milhares 9" xfId="683"/>
    <cellStyle name="Separador de milhares_ELETRICA_2 2" xfId="684"/>
    <cellStyle name="Separador de milhares_ELETRICA_2 2 2" xfId="685"/>
    <cellStyle name="subhead" xfId="686"/>
    <cellStyle name="Texto de Aviso 2" xfId="687"/>
    <cellStyle name="Texto de Aviso 2 2" xfId="688"/>
    <cellStyle name="Texto de Aviso 2_AQPNG_ORC_R01_2013_11_22(OBRA COMPLETA) 29112013-2" xfId="689"/>
    <cellStyle name="Texto Explicativo 2" xfId="690"/>
    <cellStyle name="Texto Explicativo 2 2" xfId="691"/>
    <cellStyle name="Texto Explicativo 2_AQPNG_ORC_R01_2013_11_22(OBRA COMPLETA) 29112013-2" xfId="692"/>
    <cellStyle name="Título 1 2" xfId="693"/>
    <cellStyle name="Título 1 3" xfId="694"/>
    <cellStyle name="Título 2 2" xfId="695"/>
    <cellStyle name="Título 2 3" xfId="696"/>
    <cellStyle name="Título 3 2" xfId="697"/>
    <cellStyle name="Título 3 3" xfId="698"/>
    <cellStyle name="Título 4 2" xfId="699"/>
    <cellStyle name="Título 4 3" xfId="700"/>
    <cellStyle name="Título 5" xfId="701"/>
    <cellStyle name="Título 5 2" xfId="702"/>
    <cellStyle name="Título 5 3" xfId="703"/>
    <cellStyle name="Título 5_AQPNG_ORC_R01_2013_11_22(OBRA COMPLETA) 29112013-2" xfId="704"/>
    <cellStyle name="Título 6" xfId="705"/>
    <cellStyle name="Título 7" xfId="706"/>
    <cellStyle name="Total 2" xfId="707"/>
    <cellStyle name="Total 2 2" xfId="708"/>
    <cellStyle name="Total 2 2 2" xfId="709"/>
    <cellStyle name="Total 2 2_CÁLCULO DE HORAS - tabela MARÇO 2014" xfId="710"/>
    <cellStyle name="Total 2 3" xfId="711"/>
    <cellStyle name="Total 2 3 2" xfId="712"/>
    <cellStyle name="Total 2 3_CÁLCULO DE HORAS - tabela MARÇO 2014" xfId="713"/>
    <cellStyle name="Total 2 4" xfId="714"/>
    <cellStyle name="Total 2_AQPNG_ORC_R01_2013_11_22(OBRA COMPLETA) 29112013-2" xfId="715"/>
    <cellStyle name="Total 3" xfId="716"/>
    <cellStyle name="Total 3 2" xfId="717"/>
    <cellStyle name="Total 3_CÁLCULO DE HORAS - tabela MARÇO 2014" xfId="718"/>
    <cellStyle name="Verificar Célula" xfId="719"/>
    <cellStyle name="Verificar Célula 2" xfId="720"/>
    <cellStyle name="Vírgula 10" xfId="721"/>
    <cellStyle name="Vírgula 11" xfId="722"/>
    <cellStyle name="Vírgula 2" xfId="723"/>
    <cellStyle name="Vírgula 2 10" xfId="724"/>
    <cellStyle name="Vírgula 2 2" xfId="725"/>
    <cellStyle name="Vírgula 2 2 2" xfId="726"/>
    <cellStyle name="Vírgula 2 2 2 2" xfId="727"/>
    <cellStyle name="Vírgula 2 2 2 2 2" xfId="728"/>
    <cellStyle name="Vírgula 2 2 3" xfId="729"/>
    <cellStyle name="Vírgula 2 2_AQPNG_ORC_R01_2013_11_22(OBRA COMPLETA) 29112013-2" xfId="730"/>
    <cellStyle name="Vírgula 2 3" xfId="731"/>
    <cellStyle name="Vírgula 2 3 2" xfId="732"/>
    <cellStyle name="Vírgula 2 3_CÁLCULO DE HORAS - tabela MARÇO 2014" xfId="733"/>
    <cellStyle name="Vírgula 2 4" xfId="734"/>
    <cellStyle name="Vírgula 2 5" xfId="735"/>
    <cellStyle name="Vírgula 2 6" xfId="736"/>
    <cellStyle name="Vírgula 2 7" xfId="737"/>
    <cellStyle name="Vírgula 2 8" xfId="738"/>
    <cellStyle name="Vírgula 2 9" xfId="739"/>
    <cellStyle name="Vírgula 2_AQPNG_ORC_R01_2013_11_22(OBRA COMPLETA) 29112013-2" xfId="740"/>
    <cellStyle name="Vírgula 3" xfId="741"/>
    <cellStyle name="Vírgula 3 2" xfId="742"/>
    <cellStyle name="Vírgula 3_AQPNG_ORC_R01_2013_11_22(OBRA COMPLETA) 29112013-2" xfId="743"/>
    <cellStyle name="Vírgula 4" xfId="744"/>
    <cellStyle name="Vírgula 4 2" xfId="745"/>
    <cellStyle name="Vírgula 4 2 2" xfId="746"/>
    <cellStyle name="Vírgula 4 2 3" xfId="747"/>
    <cellStyle name="Vírgula 4 3" xfId="748"/>
    <cellStyle name="Vírgula 4 4" xfId="749"/>
    <cellStyle name="Vírgula 4_AQPNG_ORC_R01_2013_11_22(OBRA COMPLETA) 29112013-2" xfId="750"/>
    <cellStyle name="Vírgula 5" xfId="751"/>
    <cellStyle name="Vírgula 5 2" xfId="752"/>
    <cellStyle name="Vírgula 5_AQPNG_ORC_R01_2013_11_22(OBRA COMPLETA) 29112013-2" xfId="753"/>
    <cellStyle name="Vírgula 6" xfId="754"/>
    <cellStyle name="Vírgula 6 2" xfId="755"/>
    <cellStyle name="Vírgula 6 2 2" xfId="756"/>
    <cellStyle name="Vírgula 6 2 2 2" xfId="757"/>
    <cellStyle name="Vírgula 6 2 3" xfId="758"/>
    <cellStyle name="Vírgula 6 2 4" xfId="759"/>
    <cellStyle name="Vírgula 6 3" xfId="760"/>
    <cellStyle name="Vírgula 6 4" xfId="761"/>
    <cellStyle name="Vírgula 6 4 2" xfId="762"/>
    <cellStyle name="Vírgula 6 5" xfId="763"/>
    <cellStyle name="Vírgula 6 6" xfId="764"/>
    <cellStyle name="Vírgula 6_CÁLCULO DE HORAS - tabela MARÇO 2014" xfId="765"/>
    <cellStyle name="Vírgula 7" xfId="766"/>
    <cellStyle name="Vírgula 8" xfId="767"/>
    <cellStyle name="Vírgula 9" xfId="768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36"/>
  <sheetViews>
    <sheetView showGridLines="0" tabSelected="1" zoomScaleNormal="100" workbookViewId="0">
      <selection activeCell="A6" sqref="A6:I6"/>
    </sheetView>
  </sheetViews>
  <sheetFormatPr defaultRowHeight="15"/>
  <cols>
    <col min="1" max="1" width="7.7109375" style="5" bestFit="1" customWidth="1"/>
    <col min="2" max="2" width="82.140625" style="5" bestFit="1" customWidth="1"/>
    <col min="3" max="3" width="9.85546875" style="5" customWidth="1"/>
    <col min="4" max="4" width="12" style="5" bestFit="1" customWidth="1"/>
    <col min="5" max="5" width="9.28515625" style="5" bestFit="1" customWidth="1"/>
    <col min="6" max="6" width="7.42578125" style="5" bestFit="1" customWidth="1"/>
    <col min="7" max="7" width="13.28515625" style="5" customWidth="1"/>
    <col min="8" max="8" width="8.7109375" style="5" bestFit="1" customWidth="1"/>
    <col min="9" max="9" width="9.28515625" style="5" bestFit="1" customWidth="1"/>
    <col min="10" max="10" width="7.85546875" style="5" bestFit="1" customWidth="1"/>
    <col min="11" max="11" width="13.28515625" style="5" customWidth="1"/>
    <col min="12" max="12" width="10.85546875" style="5" bestFit="1" customWidth="1"/>
    <col min="13" max="13" width="14" style="5" bestFit="1" customWidth="1"/>
    <col min="14" max="52" width="9.140625" style="3"/>
    <col min="53" max="71" width="9.140625" style="4"/>
    <col min="72" max="16384" width="9.140625" style="5"/>
  </cols>
  <sheetData>
    <row r="1" spans="1:71" ht="15.75">
      <c r="A1" s="85" t="s">
        <v>67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71" ht="15.7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71" ht="15.75">
      <c r="A3" s="55"/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71" ht="15" customHeight="1">
      <c r="A4" s="86" t="s">
        <v>24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32"/>
    </row>
    <row r="5" spans="1:71" ht="15.75" customHeight="1" thickBot="1">
      <c r="A5" s="86" t="s">
        <v>50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71" ht="18" customHeight="1" thickBot="1">
      <c r="A6" s="89" t="s">
        <v>163</v>
      </c>
      <c r="B6" s="89"/>
      <c r="C6" s="89"/>
      <c r="D6" s="89"/>
      <c r="E6" s="89"/>
      <c r="F6" s="89"/>
      <c r="G6" s="89"/>
      <c r="H6" s="89"/>
      <c r="I6" s="89"/>
      <c r="J6" s="87" t="s">
        <v>22</v>
      </c>
      <c r="K6" s="87"/>
      <c r="L6" s="88"/>
      <c r="M6" s="58">
        <v>0</v>
      </c>
    </row>
    <row r="7" spans="1:71" ht="20.25" customHeight="1" thickBot="1">
      <c r="A7" s="82" t="s">
        <v>164</v>
      </c>
      <c r="B7" s="82"/>
      <c r="C7" s="6"/>
      <c r="D7" s="7"/>
      <c r="E7" s="8"/>
      <c r="F7" s="8"/>
      <c r="G7" s="8"/>
      <c r="H7" s="8"/>
      <c r="I7" s="8"/>
      <c r="J7" s="8"/>
      <c r="K7" s="8"/>
      <c r="L7" s="8"/>
      <c r="M7" s="8"/>
    </row>
    <row r="8" spans="1:71" ht="15" customHeight="1">
      <c r="A8" s="90" t="s">
        <v>0</v>
      </c>
      <c r="B8" s="92" t="s">
        <v>1</v>
      </c>
      <c r="C8" s="92" t="s">
        <v>2</v>
      </c>
      <c r="D8" s="97" t="s">
        <v>3</v>
      </c>
      <c r="E8" s="94" t="s">
        <v>4</v>
      </c>
      <c r="F8" s="95"/>
      <c r="G8" s="95"/>
      <c r="H8" s="95"/>
      <c r="I8" s="95"/>
      <c r="J8" s="95"/>
      <c r="K8" s="95"/>
      <c r="L8" s="95"/>
      <c r="M8" s="96"/>
    </row>
    <row r="9" spans="1:71" ht="48.75" customHeight="1" thickBot="1">
      <c r="A9" s="91"/>
      <c r="B9" s="93"/>
      <c r="C9" s="93"/>
      <c r="D9" s="98"/>
      <c r="E9" s="31" t="s">
        <v>5</v>
      </c>
      <c r="F9" s="31" t="s">
        <v>6</v>
      </c>
      <c r="G9" s="31" t="s">
        <v>34</v>
      </c>
      <c r="H9" s="31" t="s">
        <v>7</v>
      </c>
      <c r="I9" s="31" t="s">
        <v>8</v>
      </c>
      <c r="J9" s="31" t="s">
        <v>9</v>
      </c>
      <c r="K9" s="31" t="s">
        <v>35</v>
      </c>
      <c r="L9" s="31" t="s">
        <v>10</v>
      </c>
      <c r="M9" s="31" t="s">
        <v>11</v>
      </c>
    </row>
    <row r="10" spans="1:71">
      <c r="A10" s="1"/>
      <c r="B10" s="9" t="s">
        <v>12</v>
      </c>
      <c r="C10" s="10" t="s">
        <v>12</v>
      </c>
      <c r="D10" s="11"/>
      <c r="E10" s="12" t="s">
        <v>12</v>
      </c>
      <c r="F10" s="13" t="s">
        <v>12</v>
      </c>
      <c r="G10" s="13"/>
      <c r="H10" s="14" t="s">
        <v>12</v>
      </c>
      <c r="I10" s="13" t="s">
        <v>12</v>
      </c>
      <c r="J10" s="13" t="s">
        <v>12</v>
      </c>
      <c r="K10" s="13"/>
      <c r="L10" s="14" t="s">
        <v>12</v>
      </c>
      <c r="M10" s="8"/>
    </row>
    <row r="11" spans="1:71">
      <c r="A11" s="35" t="s">
        <v>13</v>
      </c>
      <c r="B11" s="99" t="s">
        <v>25</v>
      </c>
      <c r="C11" s="100"/>
      <c r="D11" s="100"/>
      <c r="E11" s="100"/>
      <c r="F11" s="100"/>
      <c r="G11" s="100"/>
      <c r="H11" s="100"/>
      <c r="I11" s="100"/>
      <c r="J11" s="101"/>
      <c r="K11" s="36"/>
      <c r="L11" s="37">
        <f>SUM(L12:L12)</f>
        <v>0</v>
      </c>
      <c r="M11" s="37">
        <f>SUM(M12:M12)</f>
        <v>0</v>
      </c>
    </row>
    <row r="12" spans="1:71" ht="19.5" customHeight="1">
      <c r="A12" s="64" t="s">
        <v>14</v>
      </c>
      <c r="B12" s="65" t="s">
        <v>40</v>
      </c>
      <c r="C12" s="66" t="s">
        <v>26</v>
      </c>
      <c r="D12" s="67">
        <v>1</v>
      </c>
      <c r="E12" s="59"/>
      <c r="F12" s="59"/>
      <c r="G12" s="59"/>
      <c r="H12" s="17">
        <f t="shared" ref="H12" si="0">E12+F12+G12</f>
        <v>0</v>
      </c>
      <c r="I12" s="16">
        <f>D12*E12</f>
        <v>0</v>
      </c>
      <c r="J12" s="16">
        <f>D12*F12</f>
        <v>0</v>
      </c>
      <c r="K12" s="16">
        <f>D12*G12</f>
        <v>0</v>
      </c>
      <c r="L12" s="17">
        <f>I12+J12+K12</f>
        <v>0</v>
      </c>
      <c r="M12" s="17">
        <f>ROUND((L12*M6)+L12,2)</f>
        <v>0</v>
      </c>
    </row>
    <row r="13" spans="1:71">
      <c r="A13" s="15" t="s">
        <v>15</v>
      </c>
      <c r="B13" s="99" t="s">
        <v>36</v>
      </c>
      <c r="C13" s="100"/>
      <c r="D13" s="100"/>
      <c r="E13" s="100"/>
      <c r="F13" s="100"/>
      <c r="G13" s="100"/>
      <c r="H13" s="100"/>
      <c r="I13" s="100"/>
      <c r="J13" s="101"/>
      <c r="K13" s="57"/>
      <c r="L13" s="18">
        <f>SUM(L14:L19)</f>
        <v>0</v>
      </c>
      <c r="M13" s="18">
        <f>SUM(M14:M19)</f>
        <v>0</v>
      </c>
    </row>
    <row r="14" spans="1:71" ht="24">
      <c r="A14" s="68" t="s">
        <v>16</v>
      </c>
      <c r="B14" s="69" t="s">
        <v>41</v>
      </c>
      <c r="C14" s="70" t="s">
        <v>26</v>
      </c>
      <c r="D14" s="67">
        <v>25</v>
      </c>
      <c r="E14" s="59"/>
      <c r="F14" s="59"/>
      <c r="G14" s="59"/>
      <c r="H14" s="17">
        <f t="shared" ref="H14:H17" si="1">E14+F14+G14</f>
        <v>0</v>
      </c>
      <c r="I14" s="16">
        <f t="shared" ref="I14:I17" si="2">D14*E14</f>
        <v>0</v>
      </c>
      <c r="J14" s="16">
        <f t="shared" ref="J14:J16" si="3">D14*F14</f>
        <v>0</v>
      </c>
      <c r="K14" s="16">
        <f t="shared" ref="K14:K16" si="4">D14*G14</f>
        <v>0</v>
      </c>
      <c r="L14" s="17">
        <f>I14+J14+K14</f>
        <v>0</v>
      </c>
      <c r="M14" s="17">
        <f>ROUND((L14*M6)+L14,2)</f>
        <v>0</v>
      </c>
    </row>
    <row r="15" spans="1:71">
      <c r="A15" s="68" t="s">
        <v>17</v>
      </c>
      <c r="B15" s="69" t="s">
        <v>52</v>
      </c>
      <c r="C15" s="70" t="s">
        <v>26</v>
      </c>
      <c r="D15" s="67">
        <v>24</v>
      </c>
      <c r="E15" s="59"/>
      <c r="F15" s="59"/>
      <c r="G15" s="59"/>
      <c r="H15" s="17">
        <f t="shared" si="1"/>
        <v>0</v>
      </c>
      <c r="I15" s="16">
        <f t="shared" si="2"/>
        <v>0</v>
      </c>
      <c r="J15" s="16">
        <f t="shared" si="3"/>
        <v>0</v>
      </c>
      <c r="K15" s="16">
        <f t="shared" si="4"/>
        <v>0</v>
      </c>
      <c r="L15" s="17">
        <f t="shared" ref="L15:L17" si="5">I15+J15+K15</f>
        <v>0</v>
      </c>
      <c r="M15" s="17">
        <f>ROUND((L15*M6)+L15,2)</f>
        <v>0</v>
      </c>
    </row>
    <row r="16" spans="1:71" s="42" customFormat="1">
      <c r="A16" s="68" t="s">
        <v>31</v>
      </c>
      <c r="B16" s="69" t="s">
        <v>100</v>
      </c>
      <c r="C16" s="70" t="s">
        <v>26</v>
      </c>
      <c r="D16" s="67">
        <v>62</v>
      </c>
      <c r="E16" s="71">
        <v>0</v>
      </c>
      <c r="F16" s="59"/>
      <c r="G16" s="71">
        <v>0</v>
      </c>
      <c r="H16" s="17">
        <f t="shared" si="1"/>
        <v>0</v>
      </c>
      <c r="I16" s="16">
        <f t="shared" si="2"/>
        <v>0</v>
      </c>
      <c r="J16" s="16">
        <f t="shared" si="3"/>
        <v>0</v>
      </c>
      <c r="K16" s="16">
        <f t="shared" si="4"/>
        <v>0</v>
      </c>
      <c r="L16" s="17">
        <f t="shared" si="5"/>
        <v>0</v>
      </c>
      <c r="M16" s="17">
        <f>ROUND((L16*M6)+L16,2)</f>
        <v>0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</row>
    <row r="17" spans="1:71" s="42" customFormat="1" ht="24">
      <c r="A17" s="68" t="s">
        <v>37</v>
      </c>
      <c r="B17" s="69" t="s">
        <v>101</v>
      </c>
      <c r="C17" s="70" t="s">
        <v>26</v>
      </c>
      <c r="D17" s="67">
        <v>30</v>
      </c>
      <c r="E17" s="59"/>
      <c r="F17" s="59"/>
      <c r="G17" s="59"/>
      <c r="H17" s="17">
        <f t="shared" si="1"/>
        <v>0</v>
      </c>
      <c r="I17" s="16">
        <f t="shared" si="2"/>
        <v>0</v>
      </c>
      <c r="J17" s="16">
        <f>D17*F17</f>
        <v>0</v>
      </c>
      <c r="K17" s="16">
        <f>D17*G17</f>
        <v>0</v>
      </c>
      <c r="L17" s="17">
        <f t="shared" si="5"/>
        <v>0</v>
      </c>
      <c r="M17" s="17">
        <f>ROUND((L17*M6)+L17,2)</f>
        <v>0</v>
      </c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</row>
    <row r="18" spans="1:71" ht="23.25" customHeight="1">
      <c r="A18" s="68" t="s">
        <v>38</v>
      </c>
      <c r="B18" s="69" t="s">
        <v>54</v>
      </c>
      <c r="C18" s="70" t="s">
        <v>29</v>
      </c>
      <c r="D18" s="67">
        <v>2</v>
      </c>
      <c r="E18" s="71">
        <v>0</v>
      </c>
      <c r="F18" s="71">
        <v>0</v>
      </c>
      <c r="G18" s="59"/>
      <c r="H18" s="17">
        <f t="shared" ref="H18" si="6">E18+F18+G18</f>
        <v>0</v>
      </c>
      <c r="I18" s="16">
        <f t="shared" ref="I18" si="7">D18*E18</f>
        <v>0</v>
      </c>
      <c r="J18" s="16">
        <f t="shared" ref="J18" si="8">D18*F18</f>
        <v>0</v>
      </c>
      <c r="K18" s="16">
        <f t="shared" ref="K18" si="9">D18*G18</f>
        <v>0</v>
      </c>
      <c r="L18" s="17">
        <f t="shared" ref="L18" si="10">I18+J18+K18</f>
        <v>0</v>
      </c>
      <c r="M18" s="17">
        <f>ROUND((L18*M6)+L18,2)</f>
        <v>0</v>
      </c>
    </row>
    <row r="19" spans="1:71" s="42" customFormat="1">
      <c r="A19" s="68" t="s">
        <v>39</v>
      </c>
      <c r="B19" s="69" t="s">
        <v>55</v>
      </c>
      <c r="C19" s="70" t="s">
        <v>53</v>
      </c>
      <c r="D19" s="67">
        <v>6</v>
      </c>
      <c r="E19" s="59"/>
      <c r="F19" s="59"/>
      <c r="G19" s="59"/>
      <c r="H19" s="17">
        <f>E19+F19+G19</f>
        <v>0</v>
      </c>
      <c r="I19" s="16">
        <f t="shared" ref="I19" si="11">D19*E19</f>
        <v>0</v>
      </c>
      <c r="J19" s="16">
        <f t="shared" ref="J19" si="12">D19*F19</f>
        <v>0</v>
      </c>
      <c r="K19" s="16">
        <f t="shared" ref="K19" si="13">D19*G19</f>
        <v>0</v>
      </c>
      <c r="L19" s="17">
        <f t="shared" ref="L19" si="14">I19+J19+K19</f>
        <v>0</v>
      </c>
      <c r="M19" s="17">
        <f>ROUND((L19*M6)+L19,2)</f>
        <v>0</v>
      </c>
      <c r="N19" s="40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</row>
    <row r="20" spans="1:71">
      <c r="A20" s="15" t="s">
        <v>18</v>
      </c>
      <c r="B20" s="99" t="s">
        <v>56</v>
      </c>
      <c r="C20" s="100"/>
      <c r="D20" s="100"/>
      <c r="E20" s="100"/>
      <c r="F20" s="100"/>
      <c r="G20" s="100"/>
      <c r="H20" s="100"/>
      <c r="I20" s="100"/>
      <c r="J20" s="101"/>
      <c r="K20" s="57"/>
      <c r="L20" s="18">
        <f>SUM(L21:L25)</f>
        <v>0</v>
      </c>
      <c r="M20" s="18">
        <f>SUM(M21:M25)</f>
        <v>0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</row>
    <row r="21" spans="1:71" s="42" customFormat="1" ht="46.5" customHeight="1">
      <c r="A21" s="50" t="s">
        <v>19</v>
      </c>
      <c r="B21" s="51" t="s">
        <v>60</v>
      </c>
      <c r="C21" s="52" t="s">
        <v>26</v>
      </c>
      <c r="D21" s="52">
        <v>30</v>
      </c>
      <c r="E21" s="60"/>
      <c r="F21" s="59"/>
      <c r="G21" s="59"/>
      <c r="H21" s="17">
        <f t="shared" ref="H21:H22" si="15">E21+F21+G21</f>
        <v>0</v>
      </c>
      <c r="I21" s="16">
        <f t="shared" ref="I21:I22" si="16">D21*E21</f>
        <v>0</v>
      </c>
      <c r="J21" s="16">
        <f t="shared" ref="J21" si="17">D21*F21</f>
        <v>0</v>
      </c>
      <c r="K21" s="16">
        <f t="shared" ref="K21:K22" si="18">D21*G21</f>
        <v>0</v>
      </c>
      <c r="L21" s="17">
        <f t="shared" ref="L21:L22" si="19">I21+J21+K21</f>
        <v>0</v>
      </c>
      <c r="M21" s="17">
        <f>ROUND((L21*M6)+L21,2)</f>
        <v>0</v>
      </c>
      <c r="N21" s="40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</row>
    <row r="22" spans="1:71" s="42" customFormat="1" ht="30" customHeight="1">
      <c r="A22" s="50" t="s">
        <v>32</v>
      </c>
      <c r="B22" s="53" t="s">
        <v>107</v>
      </c>
      <c r="C22" s="52" t="s">
        <v>26</v>
      </c>
      <c r="D22" s="52">
        <v>30</v>
      </c>
      <c r="E22" s="60"/>
      <c r="F22" s="59"/>
      <c r="G22" s="71">
        <v>0</v>
      </c>
      <c r="H22" s="17">
        <f t="shared" si="15"/>
        <v>0</v>
      </c>
      <c r="I22" s="16">
        <f t="shared" si="16"/>
        <v>0</v>
      </c>
      <c r="J22" s="16">
        <f>D22*F22</f>
        <v>0</v>
      </c>
      <c r="K22" s="16">
        <f t="shared" si="18"/>
        <v>0</v>
      </c>
      <c r="L22" s="17">
        <f t="shared" si="19"/>
        <v>0</v>
      </c>
      <c r="M22" s="17">
        <f>ROUND((L22*M6)+L22,2)</f>
        <v>0</v>
      </c>
      <c r="N22" s="40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</row>
    <row r="23" spans="1:71" s="42" customFormat="1" ht="20.25" customHeight="1">
      <c r="A23" s="50" t="s">
        <v>33</v>
      </c>
      <c r="B23" s="51" t="s">
        <v>108</v>
      </c>
      <c r="C23" s="52" t="s">
        <v>28</v>
      </c>
      <c r="D23" s="52">
        <v>10</v>
      </c>
      <c r="E23" s="60"/>
      <c r="F23" s="59"/>
      <c r="G23" s="71">
        <v>0</v>
      </c>
      <c r="H23" s="17">
        <f>E23+F23+G23</f>
        <v>0</v>
      </c>
      <c r="I23" s="16">
        <f t="shared" ref="I23:I24" si="20">D23*E23</f>
        <v>0</v>
      </c>
      <c r="J23" s="16">
        <f t="shared" ref="J23:J24" si="21">D23*F23</f>
        <v>0</v>
      </c>
      <c r="K23" s="16">
        <f t="shared" ref="K23:K24" si="22">D23*G23</f>
        <v>0</v>
      </c>
      <c r="L23" s="17">
        <f t="shared" ref="L23:L24" si="23">I23+J23+K23</f>
        <v>0</v>
      </c>
      <c r="M23" s="17">
        <f>ROUND((L23*M6)+L23,2)</f>
        <v>0</v>
      </c>
      <c r="N23" s="40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</row>
    <row r="24" spans="1:71" s="42" customFormat="1" ht="33" customHeight="1">
      <c r="A24" s="50" t="s">
        <v>61</v>
      </c>
      <c r="B24" s="51" t="str">
        <f>UPPER("Kit de Estrutura para porta de Embutir em Drywall MODELO OTIMIZI OU SIMILAR - dim 800 X 2100mm")</f>
        <v>KIT DE ESTRUTURA PARA PORTA DE EMBUTIR EM DRYWALL MODELO OTIMIZI OU SIMILAR - DIM 800 X 2100MM</v>
      </c>
      <c r="C24" s="52" t="s">
        <v>29</v>
      </c>
      <c r="D24" s="52">
        <v>1</v>
      </c>
      <c r="E24" s="60"/>
      <c r="F24" s="59"/>
      <c r="G24" s="71">
        <v>0</v>
      </c>
      <c r="H24" s="17">
        <f>E24+F24+G24</f>
        <v>0</v>
      </c>
      <c r="I24" s="16">
        <f t="shared" si="20"/>
        <v>0</v>
      </c>
      <c r="J24" s="16">
        <f t="shared" si="21"/>
        <v>0</v>
      </c>
      <c r="K24" s="16">
        <f t="shared" si="22"/>
        <v>0</v>
      </c>
      <c r="L24" s="17">
        <f t="shared" si="23"/>
        <v>0</v>
      </c>
      <c r="M24" s="17">
        <f>ROUND((L24*M6)+L24,2)</f>
        <v>0</v>
      </c>
      <c r="N24" s="40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</row>
    <row r="25" spans="1:71" s="42" customFormat="1" ht="24" customHeight="1">
      <c r="A25" s="50" t="s">
        <v>102</v>
      </c>
      <c r="B25" s="69" t="s">
        <v>63</v>
      </c>
      <c r="C25" s="70" t="s">
        <v>28</v>
      </c>
      <c r="D25" s="67">
        <v>20</v>
      </c>
      <c r="E25" s="59"/>
      <c r="F25" s="59"/>
      <c r="G25" s="71">
        <v>0</v>
      </c>
      <c r="H25" s="17">
        <f>E25+F25+G25</f>
        <v>0</v>
      </c>
      <c r="I25" s="16">
        <f>D25*E25</f>
        <v>0</v>
      </c>
      <c r="J25" s="16">
        <f>D25*F25</f>
        <v>0</v>
      </c>
      <c r="K25" s="16">
        <f>D25*G25</f>
        <v>0</v>
      </c>
      <c r="L25" s="17">
        <f>I25+J25+K25</f>
        <v>0</v>
      </c>
      <c r="M25" s="17">
        <f>ROUND((L25*M6)+L25,2)</f>
        <v>0</v>
      </c>
      <c r="N25" s="40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</row>
    <row r="26" spans="1:71" ht="24" customHeight="1">
      <c r="A26" s="15" t="s">
        <v>43</v>
      </c>
      <c r="B26" s="99" t="s">
        <v>148</v>
      </c>
      <c r="C26" s="100"/>
      <c r="D26" s="100"/>
      <c r="E26" s="100"/>
      <c r="F26" s="100"/>
      <c r="G26" s="100"/>
      <c r="H26" s="100"/>
      <c r="I26" s="100"/>
      <c r="J26" s="101"/>
      <c r="K26" s="57"/>
      <c r="L26" s="18">
        <f>SUM(L27:L32)</f>
        <v>0</v>
      </c>
      <c r="M26" s="18">
        <f>SUM(M27:M32)</f>
        <v>0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</row>
    <row r="27" spans="1:71" s="42" customFormat="1">
      <c r="A27" s="68" t="s">
        <v>44</v>
      </c>
      <c r="B27" s="69" t="s">
        <v>103</v>
      </c>
      <c r="C27" s="70" t="s">
        <v>28</v>
      </c>
      <c r="D27" s="67">
        <v>0.6</v>
      </c>
      <c r="E27" s="71">
        <v>0</v>
      </c>
      <c r="F27" s="59"/>
      <c r="G27" s="71">
        <v>0</v>
      </c>
      <c r="H27" s="17">
        <f t="shared" ref="H27:H32" si="24">E27+F27+G27</f>
        <v>0</v>
      </c>
      <c r="I27" s="16">
        <f t="shared" ref="I27:I32" si="25">D27*E27</f>
        <v>0</v>
      </c>
      <c r="J27" s="16">
        <f t="shared" ref="J27:J32" si="26">D27*F27</f>
        <v>0</v>
      </c>
      <c r="K27" s="16">
        <f>D27*G27</f>
        <v>0</v>
      </c>
      <c r="L27" s="17">
        <f t="shared" ref="L27:L32" si="27">I27+J27+K27</f>
        <v>0</v>
      </c>
      <c r="M27" s="17">
        <f>ROUND((L27*M6)+L27,2)</f>
        <v>0</v>
      </c>
      <c r="N27" s="40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</row>
    <row r="28" spans="1:71" s="42" customFormat="1">
      <c r="A28" s="68" t="s">
        <v>45</v>
      </c>
      <c r="B28" s="69" t="s">
        <v>104</v>
      </c>
      <c r="C28" s="70" t="s">
        <v>28</v>
      </c>
      <c r="D28" s="67">
        <v>0.6</v>
      </c>
      <c r="E28" s="59"/>
      <c r="F28" s="59"/>
      <c r="G28" s="59"/>
      <c r="H28" s="17">
        <f t="shared" si="24"/>
        <v>0</v>
      </c>
      <c r="I28" s="16">
        <f t="shared" si="25"/>
        <v>0</v>
      </c>
      <c r="J28" s="16">
        <f t="shared" si="26"/>
        <v>0</v>
      </c>
      <c r="K28" s="16">
        <f t="shared" ref="K28:K32" si="28">D28*G28</f>
        <v>0</v>
      </c>
      <c r="L28" s="17">
        <f t="shared" si="27"/>
        <v>0</v>
      </c>
      <c r="M28" s="17">
        <f>ROUND((L28*M6)+L28,2)</f>
        <v>0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</row>
    <row r="29" spans="1:71" s="42" customFormat="1" ht="24">
      <c r="A29" s="68" t="s">
        <v>135</v>
      </c>
      <c r="B29" s="69" t="s">
        <v>137</v>
      </c>
      <c r="C29" s="70" t="s">
        <v>136</v>
      </c>
      <c r="D29" s="67">
        <v>2</v>
      </c>
      <c r="E29" s="71">
        <v>0</v>
      </c>
      <c r="F29" s="59"/>
      <c r="G29" s="59"/>
      <c r="H29" s="17">
        <f t="shared" si="24"/>
        <v>0</v>
      </c>
      <c r="I29" s="16">
        <f t="shared" si="25"/>
        <v>0</v>
      </c>
      <c r="J29" s="16">
        <f t="shared" si="26"/>
        <v>0</v>
      </c>
      <c r="K29" s="16">
        <f t="shared" si="28"/>
        <v>0</v>
      </c>
      <c r="L29" s="17">
        <f t="shared" si="27"/>
        <v>0</v>
      </c>
      <c r="M29" s="17">
        <f>ROUND((L29*M6)+L29,2)</f>
        <v>0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</row>
    <row r="30" spans="1:71" s="42" customFormat="1" ht="24">
      <c r="A30" s="68" t="s">
        <v>138</v>
      </c>
      <c r="B30" s="69" t="s">
        <v>139</v>
      </c>
      <c r="C30" s="70" t="s">
        <v>26</v>
      </c>
      <c r="D30" s="67">
        <v>1</v>
      </c>
      <c r="E30" s="71">
        <v>0</v>
      </c>
      <c r="F30" s="59"/>
      <c r="G30" s="59"/>
      <c r="H30" s="17">
        <f t="shared" si="24"/>
        <v>0</v>
      </c>
      <c r="I30" s="16">
        <f t="shared" si="25"/>
        <v>0</v>
      </c>
      <c r="J30" s="16">
        <f t="shared" si="26"/>
        <v>0</v>
      </c>
      <c r="K30" s="16">
        <f t="shared" si="28"/>
        <v>0</v>
      </c>
      <c r="L30" s="17">
        <f t="shared" si="27"/>
        <v>0</v>
      </c>
      <c r="M30" s="17">
        <f>ROUND((L30*M6)+L30,2)</f>
        <v>0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</row>
    <row r="31" spans="1:71" s="42" customFormat="1">
      <c r="A31" s="68" t="s">
        <v>140</v>
      </c>
      <c r="B31" s="69" t="s">
        <v>142</v>
      </c>
      <c r="C31" s="70" t="s">
        <v>26</v>
      </c>
      <c r="D31" s="67">
        <v>1</v>
      </c>
      <c r="E31" s="59"/>
      <c r="F31" s="59"/>
      <c r="G31" s="59"/>
      <c r="H31" s="17">
        <f t="shared" si="24"/>
        <v>0</v>
      </c>
      <c r="I31" s="16">
        <f t="shared" si="25"/>
        <v>0</v>
      </c>
      <c r="J31" s="16">
        <f t="shared" si="26"/>
        <v>0</v>
      </c>
      <c r="K31" s="16">
        <f t="shared" si="28"/>
        <v>0</v>
      </c>
      <c r="L31" s="17">
        <f t="shared" si="27"/>
        <v>0</v>
      </c>
      <c r="M31" s="17">
        <f>ROUND((L31*M6)+L31,2)</f>
        <v>0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</row>
    <row r="32" spans="1:71" s="42" customFormat="1">
      <c r="A32" s="68" t="s">
        <v>141</v>
      </c>
      <c r="B32" s="69" t="s">
        <v>143</v>
      </c>
      <c r="C32" s="70" t="s">
        <v>26</v>
      </c>
      <c r="D32" s="67">
        <v>1</v>
      </c>
      <c r="E32" s="59"/>
      <c r="F32" s="59"/>
      <c r="G32" s="71">
        <v>0</v>
      </c>
      <c r="H32" s="17">
        <f t="shared" si="24"/>
        <v>0</v>
      </c>
      <c r="I32" s="16">
        <f t="shared" si="25"/>
        <v>0</v>
      </c>
      <c r="J32" s="16">
        <f t="shared" si="26"/>
        <v>0</v>
      </c>
      <c r="K32" s="16">
        <f t="shared" si="28"/>
        <v>0</v>
      </c>
      <c r="L32" s="17">
        <f t="shared" si="27"/>
        <v>0</v>
      </c>
      <c r="M32" s="17">
        <f>ROUND((L32*M6)+L32,2)</f>
        <v>0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</row>
    <row r="33" spans="1:71">
      <c r="A33" s="72">
        <v>5</v>
      </c>
      <c r="B33" s="73" t="s">
        <v>57</v>
      </c>
      <c r="C33" s="74"/>
      <c r="D33" s="75"/>
      <c r="E33" s="76"/>
      <c r="F33" s="76"/>
      <c r="G33" s="76"/>
      <c r="H33" s="26"/>
      <c r="I33" s="27"/>
      <c r="J33" s="27"/>
      <c r="K33" s="27"/>
      <c r="L33" s="33">
        <f>SUM(L34:L35)</f>
        <v>0</v>
      </c>
      <c r="M33" s="33">
        <f>SUM(M34:M35)</f>
        <v>0</v>
      </c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</row>
    <row r="34" spans="1:71" s="42" customFormat="1" ht="25.5" customHeight="1">
      <c r="A34" s="68" t="s">
        <v>20</v>
      </c>
      <c r="B34" s="69" t="s">
        <v>106</v>
      </c>
      <c r="C34" s="70" t="s">
        <v>26</v>
      </c>
      <c r="D34" s="67">
        <v>62</v>
      </c>
      <c r="E34" s="59"/>
      <c r="F34" s="59"/>
      <c r="G34" s="59"/>
      <c r="H34" s="17">
        <f t="shared" ref="H34:H35" si="29">E34+F34+G34</f>
        <v>0</v>
      </c>
      <c r="I34" s="16">
        <f t="shared" ref="I34:I35" si="30">D34*E34</f>
        <v>0</v>
      </c>
      <c r="J34" s="16">
        <f t="shared" ref="J34:J35" si="31">D34*F34</f>
        <v>0</v>
      </c>
      <c r="K34" s="16">
        <f t="shared" ref="K34:K35" si="32">D34*G34</f>
        <v>0</v>
      </c>
      <c r="L34" s="17">
        <f t="shared" ref="L34:L35" si="33">I34+J34+K34</f>
        <v>0</v>
      </c>
      <c r="M34" s="17">
        <f>ROUND((L34*M6)+L34,2)</f>
        <v>0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</row>
    <row r="35" spans="1:71" s="42" customFormat="1">
      <c r="A35" s="68" t="s">
        <v>49</v>
      </c>
      <c r="B35" s="77" t="s">
        <v>105</v>
      </c>
      <c r="C35" s="70" t="s">
        <v>28</v>
      </c>
      <c r="D35" s="67">
        <v>42</v>
      </c>
      <c r="E35" s="59"/>
      <c r="F35" s="59"/>
      <c r="G35" s="71">
        <v>0</v>
      </c>
      <c r="H35" s="17">
        <f t="shared" si="29"/>
        <v>0</v>
      </c>
      <c r="I35" s="16">
        <f t="shared" si="30"/>
        <v>0</v>
      </c>
      <c r="J35" s="16">
        <f t="shared" si="31"/>
        <v>0</v>
      </c>
      <c r="K35" s="16">
        <f t="shared" si="32"/>
        <v>0</v>
      </c>
      <c r="L35" s="17">
        <f t="shared" si="33"/>
        <v>0</v>
      </c>
      <c r="M35" s="17">
        <f>ROUND((L35*M6)+L35,2)</f>
        <v>0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</row>
    <row r="36" spans="1:71" ht="23.25" customHeight="1">
      <c r="A36" s="72">
        <v>6</v>
      </c>
      <c r="B36" s="73" t="s">
        <v>42</v>
      </c>
      <c r="C36" s="78"/>
      <c r="D36" s="79"/>
      <c r="E36" s="80"/>
      <c r="F36" s="80"/>
      <c r="G36" s="80"/>
      <c r="H36" s="28"/>
      <c r="I36" s="29"/>
      <c r="J36" s="29"/>
      <c r="K36" s="29"/>
      <c r="L36" s="33">
        <f>SUM(L37:L56)</f>
        <v>0</v>
      </c>
      <c r="M36" s="33">
        <f>SUM(M37:M56)</f>
        <v>0</v>
      </c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</row>
    <row r="37" spans="1:71" s="42" customFormat="1" ht="22.5" customHeight="1">
      <c r="A37" s="68" t="s">
        <v>69</v>
      </c>
      <c r="B37" s="69" t="s">
        <v>109</v>
      </c>
      <c r="C37" s="70" t="s">
        <v>28</v>
      </c>
      <c r="D37" s="67">
        <v>100</v>
      </c>
      <c r="E37" s="59"/>
      <c r="F37" s="59"/>
      <c r="G37" s="71">
        <v>0</v>
      </c>
      <c r="H37" s="17">
        <f t="shared" ref="H37:H46" si="34">E37+F37+G37</f>
        <v>0</v>
      </c>
      <c r="I37" s="16">
        <f t="shared" ref="I37:I47" si="35">D37*E37</f>
        <v>0</v>
      </c>
      <c r="J37" s="16">
        <f t="shared" ref="J37:J47" si="36">D37*F37</f>
        <v>0</v>
      </c>
      <c r="K37" s="16">
        <f t="shared" ref="K37:K47" si="37">D37*G37</f>
        <v>0</v>
      </c>
      <c r="L37" s="17">
        <f t="shared" ref="L37:L47" si="38">I37+J37+K37</f>
        <v>0</v>
      </c>
      <c r="M37" s="17">
        <f>ROUND((L37*M6)+L37,2)</f>
        <v>0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</row>
    <row r="38" spans="1:71" s="42" customFormat="1" ht="24.75" customHeight="1">
      <c r="A38" s="68" t="s">
        <v>70</v>
      </c>
      <c r="B38" s="69" t="s">
        <v>110</v>
      </c>
      <c r="C38" s="70" t="s">
        <v>29</v>
      </c>
      <c r="D38" s="67">
        <v>6</v>
      </c>
      <c r="E38" s="59"/>
      <c r="F38" s="59"/>
      <c r="G38" s="71">
        <v>0</v>
      </c>
      <c r="H38" s="17">
        <f t="shared" si="34"/>
        <v>0</v>
      </c>
      <c r="I38" s="16">
        <f t="shared" si="35"/>
        <v>0</v>
      </c>
      <c r="J38" s="16">
        <f t="shared" si="36"/>
        <v>0</v>
      </c>
      <c r="K38" s="16">
        <f t="shared" si="37"/>
        <v>0</v>
      </c>
      <c r="L38" s="17">
        <f t="shared" si="38"/>
        <v>0</v>
      </c>
      <c r="M38" s="17">
        <f>ROUND((L38*M6)+L38,2)</f>
        <v>0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</row>
    <row r="39" spans="1:71" s="42" customFormat="1" ht="18" customHeight="1">
      <c r="A39" s="68" t="s">
        <v>71</v>
      </c>
      <c r="B39" s="69" t="s">
        <v>152</v>
      </c>
      <c r="C39" s="70" t="s">
        <v>29</v>
      </c>
      <c r="D39" s="67">
        <v>20</v>
      </c>
      <c r="E39" s="71">
        <v>0</v>
      </c>
      <c r="F39" s="59"/>
      <c r="G39" s="71">
        <v>0</v>
      </c>
      <c r="H39" s="17">
        <f t="shared" si="34"/>
        <v>0</v>
      </c>
      <c r="I39" s="16">
        <f t="shared" si="35"/>
        <v>0</v>
      </c>
      <c r="J39" s="16">
        <f t="shared" si="36"/>
        <v>0</v>
      </c>
      <c r="K39" s="16">
        <f t="shared" si="37"/>
        <v>0</v>
      </c>
      <c r="L39" s="17">
        <f t="shared" si="38"/>
        <v>0</v>
      </c>
      <c r="M39" s="17">
        <f>ROUND((L39*M6)+L39,2)</f>
        <v>0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</row>
    <row r="40" spans="1:71" s="42" customFormat="1" ht="24.75" customHeight="1">
      <c r="A40" s="68" t="s">
        <v>72</v>
      </c>
      <c r="B40" s="69" t="s">
        <v>153</v>
      </c>
      <c r="C40" s="70" t="s">
        <v>29</v>
      </c>
      <c r="D40" s="67">
        <v>6</v>
      </c>
      <c r="E40" s="71">
        <v>0</v>
      </c>
      <c r="F40" s="59"/>
      <c r="G40" s="71">
        <v>0</v>
      </c>
      <c r="H40" s="17">
        <f t="shared" si="34"/>
        <v>0</v>
      </c>
      <c r="I40" s="16">
        <f t="shared" si="35"/>
        <v>0</v>
      </c>
      <c r="J40" s="16">
        <f t="shared" si="36"/>
        <v>0</v>
      </c>
      <c r="K40" s="16">
        <f t="shared" si="37"/>
        <v>0</v>
      </c>
      <c r="L40" s="17">
        <f t="shared" si="38"/>
        <v>0</v>
      </c>
      <c r="M40" s="17">
        <f>ROUND((L40*M6)+L40,2)</f>
        <v>0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</row>
    <row r="41" spans="1:71" s="42" customFormat="1" ht="34.5" customHeight="1">
      <c r="A41" s="68" t="s">
        <v>73</v>
      </c>
      <c r="B41" s="69" t="s">
        <v>111</v>
      </c>
      <c r="C41" s="70" t="s">
        <v>28</v>
      </c>
      <c r="D41" s="67">
        <v>150</v>
      </c>
      <c r="E41" s="59"/>
      <c r="F41" s="59"/>
      <c r="G41" s="71">
        <v>0</v>
      </c>
      <c r="H41" s="17">
        <f>E41+F41+G41</f>
        <v>0</v>
      </c>
      <c r="I41" s="16">
        <f>D41*E41</f>
        <v>0</v>
      </c>
      <c r="J41" s="16">
        <f>D41*F41</f>
        <v>0</v>
      </c>
      <c r="K41" s="16">
        <f t="shared" si="37"/>
        <v>0</v>
      </c>
      <c r="L41" s="17">
        <f t="shared" si="38"/>
        <v>0</v>
      </c>
      <c r="M41" s="17">
        <f>ROUND((L41*M6)+L41,2)</f>
        <v>0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</row>
    <row r="42" spans="1:71" s="42" customFormat="1" ht="42.75" customHeight="1">
      <c r="A42" s="68" t="s">
        <v>74</v>
      </c>
      <c r="B42" s="69" t="s">
        <v>112</v>
      </c>
      <c r="C42" s="70" t="s">
        <v>29</v>
      </c>
      <c r="D42" s="67">
        <v>1</v>
      </c>
      <c r="E42" s="59"/>
      <c r="F42" s="59"/>
      <c r="G42" s="59"/>
      <c r="H42" s="17">
        <f t="shared" ref="H42" si="39">E42+F42+G42</f>
        <v>0</v>
      </c>
      <c r="I42" s="16">
        <f t="shared" ref="I42" si="40">D42*E42</f>
        <v>0</v>
      </c>
      <c r="J42" s="16">
        <f t="shared" ref="J42" si="41">D42*F42</f>
        <v>0</v>
      </c>
      <c r="K42" s="16">
        <f t="shared" ref="K42" si="42">D42*G42</f>
        <v>0</v>
      </c>
      <c r="L42" s="17">
        <f t="shared" ref="L42" si="43">I42+J42+K42</f>
        <v>0</v>
      </c>
      <c r="M42" s="17">
        <f>ROUND((L42*M6)+L42,2)</f>
        <v>0</v>
      </c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</row>
    <row r="43" spans="1:71" s="42" customFormat="1" ht="35.25" customHeight="1">
      <c r="A43" s="68" t="s">
        <v>75</v>
      </c>
      <c r="B43" s="69" t="s">
        <v>58</v>
      </c>
      <c r="C43" s="70" t="s">
        <v>29</v>
      </c>
      <c r="D43" s="67">
        <v>18</v>
      </c>
      <c r="E43" s="59"/>
      <c r="F43" s="59"/>
      <c r="G43" s="59"/>
      <c r="H43" s="17">
        <f t="shared" si="34"/>
        <v>0</v>
      </c>
      <c r="I43" s="16">
        <f t="shared" si="35"/>
        <v>0</v>
      </c>
      <c r="J43" s="16">
        <f t="shared" si="36"/>
        <v>0</v>
      </c>
      <c r="K43" s="16">
        <f t="shared" si="37"/>
        <v>0</v>
      </c>
      <c r="L43" s="17">
        <f t="shared" si="38"/>
        <v>0</v>
      </c>
      <c r="M43" s="17">
        <f>ROUND((L43*M6)+L43,2)</f>
        <v>0</v>
      </c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</row>
    <row r="44" spans="1:71" s="42" customFormat="1" ht="38.25" customHeight="1">
      <c r="A44" s="68" t="s">
        <v>76</v>
      </c>
      <c r="B44" s="69" t="s">
        <v>113</v>
      </c>
      <c r="C44" s="70" t="s">
        <v>29</v>
      </c>
      <c r="D44" s="67">
        <v>22</v>
      </c>
      <c r="E44" s="59"/>
      <c r="F44" s="59"/>
      <c r="G44" s="59"/>
      <c r="H44" s="17">
        <f t="shared" si="34"/>
        <v>0</v>
      </c>
      <c r="I44" s="16">
        <f t="shared" si="35"/>
        <v>0</v>
      </c>
      <c r="J44" s="16">
        <f t="shared" si="36"/>
        <v>0</v>
      </c>
      <c r="K44" s="16">
        <f t="shared" si="37"/>
        <v>0</v>
      </c>
      <c r="L44" s="17">
        <f t="shared" si="38"/>
        <v>0</v>
      </c>
      <c r="M44" s="17">
        <f>ROUND((L44*M6)+L44,2)</f>
        <v>0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</row>
    <row r="45" spans="1:71" s="42" customFormat="1" ht="38.25" customHeight="1">
      <c r="A45" s="68" t="s">
        <v>89</v>
      </c>
      <c r="B45" s="69" t="s">
        <v>158</v>
      </c>
      <c r="C45" s="70" t="s">
        <v>28</v>
      </c>
      <c r="D45" s="67">
        <v>100</v>
      </c>
      <c r="E45" s="59"/>
      <c r="F45" s="59"/>
      <c r="G45" s="71">
        <v>0</v>
      </c>
      <c r="H45" s="17">
        <f t="shared" si="34"/>
        <v>0</v>
      </c>
      <c r="I45" s="16">
        <f t="shared" si="35"/>
        <v>0</v>
      </c>
      <c r="J45" s="16">
        <f t="shared" si="36"/>
        <v>0</v>
      </c>
      <c r="K45" s="16">
        <f t="shared" si="37"/>
        <v>0</v>
      </c>
      <c r="L45" s="17">
        <f t="shared" si="38"/>
        <v>0</v>
      </c>
      <c r="M45" s="17">
        <f>ROUND((L45*M6)+L45,2)</f>
        <v>0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</row>
    <row r="46" spans="1:71" s="42" customFormat="1" ht="38.25" customHeight="1">
      <c r="A46" s="68" t="s">
        <v>90</v>
      </c>
      <c r="B46" s="69" t="s">
        <v>159</v>
      </c>
      <c r="C46" s="70" t="s">
        <v>28</v>
      </c>
      <c r="D46" s="67">
        <v>100</v>
      </c>
      <c r="E46" s="59"/>
      <c r="F46" s="59"/>
      <c r="G46" s="71">
        <v>0</v>
      </c>
      <c r="H46" s="17">
        <f t="shared" si="34"/>
        <v>0</v>
      </c>
      <c r="I46" s="16">
        <f t="shared" si="35"/>
        <v>0</v>
      </c>
      <c r="J46" s="16">
        <f t="shared" si="36"/>
        <v>0</v>
      </c>
      <c r="K46" s="16">
        <f t="shared" si="37"/>
        <v>0</v>
      </c>
      <c r="L46" s="17">
        <f t="shared" si="38"/>
        <v>0</v>
      </c>
      <c r="M46" s="17">
        <f>ROUND((L46*M6)+L46,2)</f>
        <v>0</v>
      </c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</row>
    <row r="47" spans="1:71" s="42" customFormat="1" ht="25.5" customHeight="1">
      <c r="A47" s="68" t="s">
        <v>91</v>
      </c>
      <c r="B47" s="69" t="s">
        <v>160</v>
      </c>
      <c r="C47" s="70" t="s">
        <v>29</v>
      </c>
      <c r="D47" s="67">
        <v>100</v>
      </c>
      <c r="E47" s="59"/>
      <c r="F47" s="59"/>
      <c r="G47" s="71">
        <v>0</v>
      </c>
      <c r="H47" s="17">
        <v>0</v>
      </c>
      <c r="I47" s="16">
        <f t="shared" si="35"/>
        <v>0</v>
      </c>
      <c r="J47" s="16">
        <f t="shared" si="36"/>
        <v>0</v>
      </c>
      <c r="K47" s="16">
        <f t="shared" si="37"/>
        <v>0</v>
      </c>
      <c r="L47" s="17">
        <f t="shared" si="38"/>
        <v>0</v>
      </c>
      <c r="M47" s="17">
        <f>ROUND((L47*M6)+L47,2)</f>
        <v>0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</row>
    <row r="48" spans="1:71" s="42" customFormat="1" ht="21" customHeight="1">
      <c r="A48" s="68" t="s">
        <v>92</v>
      </c>
      <c r="B48" s="69" t="s">
        <v>66</v>
      </c>
      <c r="C48" s="70" t="s">
        <v>29</v>
      </c>
      <c r="D48" s="67">
        <v>1</v>
      </c>
      <c r="E48" s="59"/>
      <c r="F48" s="59"/>
      <c r="G48" s="59"/>
      <c r="H48" s="17">
        <f t="shared" ref="H48:H56" si="44">E48+F48+G48</f>
        <v>0</v>
      </c>
      <c r="I48" s="16">
        <f t="shared" ref="I48:I56" si="45">D48*E48</f>
        <v>0</v>
      </c>
      <c r="J48" s="16">
        <f t="shared" ref="J48:J56" si="46">D48*F48</f>
        <v>0</v>
      </c>
      <c r="K48" s="16">
        <f t="shared" ref="K48:K56" si="47">D48*G48</f>
        <v>0</v>
      </c>
      <c r="L48" s="17">
        <f t="shared" ref="L48:L56" si="48">I48+J48+K48</f>
        <v>0</v>
      </c>
      <c r="M48" s="17">
        <f>ROUND((L48*M6)+L48,2)</f>
        <v>0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</row>
    <row r="49" spans="1:79" s="42" customFormat="1" ht="30.75" customHeight="1">
      <c r="A49" s="68" t="s">
        <v>93</v>
      </c>
      <c r="B49" s="69" t="s">
        <v>95</v>
      </c>
      <c r="C49" s="70" t="s">
        <v>29</v>
      </c>
      <c r="D49" s="67">
        <v>1</v>
      </c>
      <c r="E49" s="59"/>
      <c r="F49" s="59"/>
      <c r="G49" s="71">
        <v>0</v>
      </c>
      <c r="H49" s="17">
        <f>E49+F49+G49</f>
        <v>0</v>
      </c>
      <c r="I49" s="16">
        <f>D49*E49</f>
        <v>0</v>
      </c>
      <c r="J49" s="16">
        <f>D49*F49</f>
        <v>0</v>
      </c>
      <c r="K49" s="16">
        <f>D49*G49</f>
        <v>0</v>
      </c>
      <c r="L49" s="17">
        <f>I49+J49+K49</f>
        <v>0</v>
      </c>
      <c r="M49" s="17">
        <f>ROUND((L49*M6)+L49,2)</f>
        <v>0</v>
      </c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</row>
    <row r="50" spans="1:79" s="42" customFormat="1" ht="34.5" customHeight="1">
      <c r="A50" s="68" t="s">
        <v>94</v>
      </c>
      <c r="B50" s="69" t="s">
        <v>96</v>
      </c>
      <c r="C50" s="70" t="s">
        <v>29</v>
      </c>
      <c r="D50" s="67">
        <v>1</v>
      </c>
      <c r="E50" s="59"/>
      <c r="F50" s="59"/>
      <c r="G50" s="71">
        <v>0</v>
      </c>
      <c r="H50" s="17">
        <f t="shared" si="44"/>
        <v>0</v>
      </c>
      <c r="I50" s="16">
        <f t="shared" si="45"/>
        <v>0</v>
      </c>
      <c r="J50" s="16">
        <f t="shared" si="46"/>
        <v>0</v>
      </c>
      <c r="K50" s="16">
        <f t="shared" si="47"/>
        <v>0</v>
      </c>
      <c r="L50" s="17">
        <f t="shared" si="48"/>
        <v>0</v>
      </c>
      <c r="M50" s="17">
        <f>ROUND((L50*M6)+L50,2)</f>
        <v>0</v>
      </c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</row>
    <row r="51" spans="1:79" s="42" customFormat="1" ht="30.75" customHeight="1">
      <c r="A51" s="68" t="s">
        <v>154</v>
      </c>
      <c r="B51" s="69" t="s">
        <v>97</v>
      </c>
      <c r="C51" s="70" t="s">
        <v>29</v>
      </c>
      <c r="D51" s="67">
        <v>1</v>
      </c>
      <c r="E51" s="59"/>
      <c r="F51" s="59"/>
      <c r="G51" s="71">
        <v>0</v>
      </c>
      <c r="H51" s="17">
        <f t="shared" si="44"/>
        <v>0</v>
      </c>
      <c r="I51" s="16">
        <f t="shared" si="45"/>
        <v>0</v>
      </c>
      <c r="J51" s="16">
        <f t="shared" si="46"/>
        <v>0</v>
      </c>
      <c r="K51" s="16">
        <f t="shared" si="47"/>
        <v>0</v>
      </c>
      <c r="L51" s="17">
        <f t="shared" si="48"/>
        <v>0</v>
      </c>
      <c r="M51" s="17">
        <f>ROUND((L51*M6)+L51,2)</f>
        <v>0</v>
      </c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</row>
    <row r="52" spans="1:79" s="40" customFormat="1" ht="21.75" customHeight="1">
      <c r="A52" s="68" t="s">
        <v>155</v>
      </c>
      <c r="B52" s="69" t="s">
        <v>98</v>
      </c>
      <c r="C52" s="70" t="s">
        <v>29</v>
      </c>
      <c r="D52" s="67">
        <v>11</v>
      </c>
      <c r="E52" s="59"/>
      <c r="F52" s="59"/>
      <c r="G52" s="71">
        <v>0</v>
      </c>
      <c r="H52" s="17">
        <f t="shared" si="44"/>
        <v>0</v>
      </c>
      <c r="I52" s="16">
        <f t="shared" si="45"/>
        <v>0</v>
      </c>
      <c r="J52" s="16">
        <f t="shared" si="46"/>
        <v>0</v>
      </c>
      <c r="K52" s="16">
        <f t="shared" si="47"/>
        <v>0</v>
      </c>
      <c r="L52" s="17">
        <f t="shared" si="48"/>
        <v>0</v>
      </c>
      <c r="M52" s="17">
        <f>ROUND((L52*M6)+L52,2)</f>
        <v>0</v>
      </c>
    </row>
    <row r="53" spans="1:79" s="40" customFormat="1" ht="20.25" customHeight="1">
      <c r="A53" s="68" t="s">
        <v>156</v>
      </c>
      <c r="B53" s="69" t="s">
        <v>144</v>
      </c>
      <c r="C53" s="70" t="s">
        <v>134</v>
      </c>
      <c r="D53" s="67">
        <v>4</v>
      </c>
      <c r="E53" s="59"/>
      <c r="F53" s="59"/>
      <c r="G53" s="71">
        <v>0</v>
      </c>
      <c r="H53" s="17">
        <f t="shared" si="44"/>
        <v>0</v>
      </c>
      <c r="I53" s="16">
        <f t="shared" si="45"/>
        <v>0</v>
      </c>
      <c r="J53" s="16">
        <f t="shared" si="46"/>
        <v>0</v>
      </c>
      <c r="K53" s="16">
        <f t="shared" si="47"/>
        <v>0</v>
      </c>
      <c r="L53" s="17">
        <f t="shared" si="48"/>
        <v>0</v>
      </c>
      <c r="M53" s="17">
        <f>ROUND((L53*M6)+L53,2)</f>
        <v>0</v>
      </c>
    </row>
    <row r="54" spans="1:79" s="40" customFormat="1" ht="25.5" customHeight="1">
      <c r="A54" s="68" t="s">
        <v>157</v>
      </c>
      <c r="B54" s="69" t="s">
        <v>147</v>
      </c>
      <c r="C54" s="70" t="s">
        <v>29</v>
      </c>
      <c r="D54" s="67">
        <v>4</v>
      </c>
      <c r="E54" s="59"/>
      <c r="F54" s="71">
        <v>0</v>
      </c>
      <c r="G54" s="71">
        <v>0</v>
      </c>
      <c r="H54" s="17">
        <f t="shared" si="44"/>
        <v>0</v>
      </c>
      <c r="I54" s="16">
        <f t="shared" si="45"/>
        <v>0</v>
      </c>
      <c r="J54" s="16">
        <f t="shared" si="46"/>
        <v>0</v>
      </c>
      <c r="K54" s="16">
        <f t="shared" si="47"/>
        <v>0</v>
      </c>
      <c r="L54" s="17">
        <f t="shared" si="48"/>
        <v>0</v>
      </c>
      <c r="M54" s="17">
        <f>ROUND((L54*M6)+L54,2)</f>
        <v>0</v>
      </c>
    </row>
    <row r="55" spans="1:79" s="40" customFormat="1" ht="27.75" customHeight="1">
      <c r="A55" s="68" t="s">
        <v>161</v>
      </c>
      <c r="B55" s="69" t="s">
        <v>130</v>
      </c>
      <c r="C55" s="70" t="s">
        <v>29</v>
      </c>
      <c r="D55" s="67">
        <v>2</v>
      </c>
      <c r="E55" s="59"/>
      <c r="F55" s="59"/>
      <c r="G55" s="71">
        <v>0</v>
      </c>
      <c r="H55" s="17">
        <f t="shared" si="44"/>
        <v>0</v>
      </c>
      <c r="I55" s="16">
        <f t="shared" si="45"/>
        <v>0</v>
      </c>
      <c r="J55" s="16">
        <f t="shared" si="46"/>
        <v>0</v>
      </c>
      <c r="K55" s="16">
        <f t="shared" si="47"/>
        <v>0</v>
      </c>
      <c r="L55" s="17">
        <f t="shared" si="48"/>
        <v>0</v>
      </c>
      <c r="M55" s="17">
        <f>ROUND((L55*M6)+L55,2)</f>
        <v>0</v>
      </c>
    </row>
    <row r="56" spans="1:79" s="40" customFormat="1" ht="18.75" customHeight="1">
      <c r="A56" s="68" t="s">
        <v>162</v>
      </c>
      <c r="B56" s="69" t="s">
        <v>114</v>
      </c>
      <c r="C56" s="70" t="s">
        <v>29</v>
      </c>
      <c r="D56" s="67">
        <v>1</v>
      </c>
      <c r="E56" s="59"/>
      <c r="F56" s="59"/>
      <c r="G56" s="71">
        <v>0</v>
      </c>
      <c r="H56" s="17">
        <f t="shared" si="44"/>
        <v>0</v>
      </c>
      <c r="I56" s="16">
        <f t="shared" si="45"/>
        <v>0</v>
      </c>
      <c r="J56" s="16">
        <f t="shared" si="46"/>
        <v>0</v>
      </c>
      <c r="K56" s="16">
        <f t="shared" si="47"/>
        <v>0</v>
      </c>
      <c r="L56" s="17">
        <f t="shared" si="48"/>
        <v>0</v>
      </c>
      <c r="M56" s="17">
        <f>ROUND((L56*M6)+L56,2)</f>
        <v>0</v>
      </c>
    </row>
    <row r="57" spans="1:79" s="30" customFormat="1">
      <c r="A57" s="72">
        <v>7</v>
      </c>
      <c r="B57" s="73" t="s">
        <v>30</v>
      </c>
      <c r="C57" s="74"/>
      <c r="D57" s="75"/>
      <c r="E57" s="76"/>
      <c r="F57" s="76"/>
      <c r="G57" s="76"/>
      <c r="H57" s="26"/>
      <c r="I57" s="27"/>
      <c r="J57" s="27"/>
      <c r="K57" s="27"/>
      <c r="L57" s="33">
        <f>SUM(L58:L58)</f>
        <v>0</v>
      </c>
      <c r="M57" s="33">
        <f>SUM(M58:M58)</f>
        <v>0</v>
      </c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s="44" customFormat="1" ht="56.25" customHeight="1">
      <c r="A58" s="68" t="s">
        <v>84</v>
      </c>
      <c r="B58" s="69" t="s">
        <v>115</v>
      </c>
      <c r="C58" s="70" t="s">
        <v>29</v>
      </c>
      <c r="D58" s="67">
        <v>12</v>
      </c>
      <c r="E58" s="59"/>
      <c r="F58" s="59"/>
      <c r="G58" s="59"/>
      <c r="H58" s="17">
        <f t="shared" ref="H58" si="49">E58+F58+G58</f>
        <v>0</v>
      </c>
      <c r="I58" s="16">
        <f t="shared" ref="I58" si="50">D58*E58</f>
        <v>0</v>
      </c>
      <c r="J58" s="16">
        <f t="shared" ref="J58" si="51">D58*F58</f>
        <v>0</v>
      </c>
      <c r="K58" s="16">
        <f t="shared" ref="K58" si="52">D58*G58</f>
        <v>0</v>
      </c>
      <c r="L58" s="17">
        <f t="shared" ref="L58" si="53">I58+J58+K58</f>
        <v>0</v>
      </c>
      <c r="M58" s="17">
        <f>ROUND((L58*M6)+L58,2)</f>
        <v>0</v>
      </c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</row>
    <row r="59" spans="1:79" s="30" customFormat="1">
      <c r="A59" s="72">
        <v>8</v>
      </c>
      <c r="B59" s="73" t="s">
        <v>149</v>
      </c>
      <c r="C59" s="74"/>
      <c r="D59" s="75"/>
      <c r="E59" s="76"/>
      <c r="F59" s="76"/>
      <c r="G59" s="76"/>
      <c r="H59" s="26"/>
      <c r="I59" s="27"/>
      <c r="J59" s="27"/>
      <c r="K59" s="27"/>
      <c r="L59" s="33">
        <f>SUM(L60:L63)</f>
        <v>0</v>
      </c>
      <c r="M59" s="33">
        <f>SUM(M60:M63)</f>
        <v>0</v>
      </c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s="44" customFormat="1" ht="24">
      <c r="A60" s="68" t="s">
        <v>46</v>
      </c>
      <c r="B60" s="69" t="s">
        <v>65</v>
      </c>
      <c r="C60" s="70" t="s">
        <v>116</v>
      </c>
      <c r="D60" s="67">
        <v>3</v>
      </c>
      <c r="E60" s="59"/>
      <c r="F60" s="59"/>
      <c r="G60" s="59"/>
      <c r="H60" s="17">
        <f t="shared" ref="H60" si="54">E60+F60+G60</f>
        <v>0</v>
      </c>
      <c r="I60" s="16">
        <f t="shared" ref="I60:I61" si="55">D60*E60</f>
        <v>0</v>
      </c>
      <c r="J60" s="16">
        <f t="shared" ref="J60:J61" si="56">D60*F60</f>
        <v>0</v>
      </c>
      <c r="K60" s="16">
        <f t="shared" ref="K60:K61" si="57">D60*G60</f>
        <v>0</v>
      </c>
      <c r="L60" s="17">
        <f t="shared" ref="L60:L61" si="58">I60+J60+K60</f>
        <v>0</v>
      </c>
      <c r="M60" s="17">
        <f>ROUND((L60*M6)+L60,2)</f>
        <v>0</v>
      </c>
      <c r="N60" s="45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</row>
    <row r="61" spans="1:79" s="44" customFormat="1" ht="24">
      <c r="A61" s="68" t="s">
        <v>47</v>
      </c>
      <c r="B61" s="51" t="s">
        <v>62</v>
      </c>
      <c r="C61" s="52" t="s">
        <v>29</v>
      </c>
      <c r="D61" s="52">
        <v>1</v>
      </c>
      <c r="E61" s="60"/>
      <c r="F61" s="71">
        <v>0</v>
      </c>
      <c r="G61" s="71">
        <v>0</v>
      </c>
      <c r="H61" s="17">
        <f>E61+F61+G61</f>
        <v>0</v>
      </c>
      <c r="I61" s="16">
        <f t="shared" si="55"/>
        <v>0</v>
      </c>
      <c r="J61" s="16">
        <f t="shared" si="56"/>
        <v>0</v>
      </c>
      <c r="K61" s="16">
        <f t="shared" si="57"/>
        <v>0</v>
      </c>
      <c r="L61" s="17">
        <f t="shared" si="58"/>
        <v>0</v>
      </c>
      <c r="M61" s="17">
        <f>ROUND((L61*M6)+L61,2)</f>
        <v>0</v>
      </c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</row>
    <row r="62" spans="1:79" s="44" customFormat="1" ht="36">
      <c r="A62" s="68" t="s">
        <v>48</v>
      </c>
      <c r="B62" s="69" t="s">
        <v>125</v>
      </c>
      <c r="C62" s="70" t="s">
        <v>29</v>
      </c>
      <c r="D62" s="67">
        <v>1</v>
      </c>
      <c r="E62" s="59"/>
      <c r="F62" s="59"/>
      <c r="G62" s="59"/>
      <c r="H62" s="17">
        <f>E62+F62+G62</f>
        <v>0</v>
      </c>
      <c r="I62" s="16">
        <f>D62*E62</f>
        <v>0</v>
      </c>
      <c r="J62" s="16">
        <f>D62*F62</f>
        <v>0</v>
      </c>
      <c r="K62" s="16">
        <f>D62*G62</f>
        <v>0</v>
      </c>
      <c r="L62" s="17">
        <f>I62+J62+K62</f>
        <v>0</v>
      </c>
      <c r="M62" s="17">
        <f>ROUND((L62*M6)+L62,2)</f>
        <v>0</v>
      </c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</row>
    <row r="63" spans="1:79" s="44" customFormat="1" ht="20.25" customHeight="1">
      <c r="A63" s="68" t="s">
        <v>150</v>
      </c>
      <c r="B63" s="69" t="s">
        <v>151</v>
      </c>
      <c r="C63" s="70" t="s">
        <v>29</v>
      </c>
      <c r="D63" s="67">
        <v>2</v>
      </c>
      <c r="E63" s="59"/>
      <c r="F63" s="59"/>
      <c r="G63" s="71">
        <v>0</v>
      </c>
      <c r="H63" s="17">
        <f>E63+F63+G63</f>
        <v>0</v>
      </c>
      <c r="I63" s="16">
        <f>D63*E63</f>
        <v>0</v>
      </c>
      <c r="J63" s="16">
        <f>D63*F63</f>
        <v>0</v>
      </c>
      <c r="K63" s="16">
        <f>D63*G63</f>
        <v>0</v>
      </c>
      <c r="L63" s="17">
        <f>I63+J63+K63</f>
        <v>0</v>
      </c>
      <c r="M63" s="17">
        <f>ROUND((L63*M6)+L63,2)</f>
        <v>0</v>
      </c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</row>
    <row r="64" spans="1:79" s="30" customFormat="1">
      <c r="A64" s="72">
        <v>9</v>
      </c>
      <c r="B64" s="73" t="s">
        <v>68</v>
      </c>
      <c r="C64" s="74"/>
      <c r="D64" s="75"/>
      <c r="E64" s="76"/>
      <c r="F64" s="76"/>
      <c r="G64" s="76"/>
      <c r="H64" s="26"/>
      <c r="I64" s="27"/>
      <c r="J64" s="27"/>
      <c r="K64" s="27"/>
      <c r="L64" s="33">
        <f>SUM(L65:L75)</f>
        <v>0</v>
      </c>
      <c r="M64" s="33">
        <f>SUM(M65:M75)</f>
        <v>0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s="44" customFormat="1" ht="44.25" customHeight="1">
      <c r="A65" s="68" t="s">
        <v>27</v>
      </c>
      <c r="B65" s="69" t="s">
        <v>59</v>
      </c>
      <c r="C65" s="70" t="s">
        <v>26</v>
      </c>
      <c r="D65" s="67">
        <v>1</v>
      </c>
      <c r="E65" s="71">
        <v>0</v>
      </c>
      <c r="F65" s="59"/>
      <c r="G65" s="59"/>
      <c r="H65" s="17">
        <f t="shared" ref="H65:H70" si="59">E65+F65+G65</f>
        <v>0</v>
      </c>
      <c r="I65" s="16">
        <f>D65*E65</f>
        <v>0</v>
      </c>
      <c r="J65" s="16">
        <f>D65*F65</f>
        <v>0</v>
      </c>
      <c r="K65" s="16">
        <f>D65*G65</f>
        <v>0</v>
      </c>
      <c r="L65" s="17">
        <f>I65+J65+K65</f>
        <v>0</v>
      </c>
      <c r="M65" s="17">
        <f>ROUND((L65*M6)+L65,2)</f>
        <v>0</v>
      </c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</row>
    <row r="66" spans="1:79" s="44" customFormat="1" ht="42" customHeight="1">
      <c r="A66" s="68" t="s">
        <v>77</v>
      </c>
      <c r="B66" s="69" t="s">
        <v>117</v>
      </c>
      <c r="C66" s="70" t="s">
        <v>26</v>
      </c>
      <c r="D66" s="67">
        <v>2</v>
      </c>
      <c r="E66" s="59"/>
      <c r="F66" s="59"/>
      <c r="G66" s="59"/>
      <c r="H66" s="17">
        <f t="shared" si="59"/>
        <v>0</v>
      </c>
      <c r="I66" s="16">
        <f>D66*E66</f>
        <v>0</v>
      </c>
      <c r="J66" s="16">
        <f>D66*F66</f>
        <v>0</v>
      </c>
      <c r="K66" s="16"/>
      <c r="L66" s="17">
        <f>I66+J66+K66</f>
        <v>0</v>
      </c>
      <c r="M66" s="17">
        <f>ROUND((L66*M6)+L66,2)</f>
        <v>0</v>
      </c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</row>
    <row r="67" spans="1:79" s="40" customFormat="1" ht="30" customHeight="1">
      <c r="A67" s="68" t="s">
        <v>78</v>
      </c>
      <c r="B67" s="69" t="str">
        <f>UPPER("Reboco para parede interna ou externa, com argamassa de cal hidratada e areia peneirada traço 1:3, e=5 mm")</f>
        <v>REBOCO PARA PAREDE INTERNA OU EXTERNA, COM ARGAMASSA DE CAL HIDRATADA E AREIA PENEIRADA TRAÇO 1:3, E=5 MM</v>
      </c>
      <c r="C67" s="70" t="s">
        <v>26</v>
      </c>
      <c r="D67" s="67">
        <v>2</v>
      </c>
      <c r="E67" s="59"/>
      <c r="F67" s="59"/>
      <c r="G67" s="59"/>
      <c r="H67" s="17">
        <f t="shared" si="59"/>
        <v>0</v>
      </c>
      <c r="I67" s="16">
        <f>D67*E67</f>
        <v>0</v>
      </c>
      <c r="J67" s="16">
        <f>D67*F67</f>
        <v>0</v>
      </c>
      <c r="K67" s="16">
        <f>D67*G67</f>
        <v>0</v>
      </c>
      <c r="L67" s="17">
        <f>I67+J67+K67</f>
        <v>0</v>
      </c>
      <c r="M67" s="17">
        <f>ROUND((L67*M6)+L67,2)</f>
        <v>0</v>
      </c>
    </row>
    <row r="68" spans="1:79" s="40" customFormat="1">
      <c r="A68" s="68" t="s">
        <v>79</v>
      </c>
      <c r="B68" s="69" t="s">
        <v>118</v>
      </c>
      <c r="C68" s="70" t="s">
        <v>26</v>
      </c>
      <c r="D68" s="67">
        <v>62</v>
      </c>
      <c r="E68" s="59"/>
      <c r="F68" s="59"/>
      <c r="G68" s="71">
        <v>0</v>
      </c>
      <c r="H68" s="17">
        <f t="shared" si="59"/>
        <v>0</v>
      </c>
      <c r="I68" s="16">
        <f>D68*E68</f>
        <v>0</v>
      </c>
      <c r="J68" s="16">
        <f>D68*F68</f>
        <v>0</v>
      </c>
      <c r="K68" s="16">
        <f t="shared" ref="K68" si="60">D68*G68</f>
        <v>0</v>
      </c>
      <c r="L68" s="17">
        <f t="shared" ref="L68" si="61">I68+J68+K68</f>
        <v>0</v>
      </c>
      <c r="M68" s="17">
        <f>ROUND((L68*M6)+L68,2)</f>
        <v>0</v>
      </c>
    </row>
    <row r="69" spans="1:79" s="40" customFormat="1" ht="24" customHeight="1">
      <c r="A69" s="68" t="s">
        <v>80</v>
      </c>
      <c r="B69" s="69" t="s">
        <v>119</v>
      </c>
      <c r="C69" s="70" t="s">
        <v>26</v>
      </c>
      <c r="D69" s="67">
        <v>120</v>
      </c>
      <c r="E69" s="59"/>
      <c r="F69" s="59"/>
      <c r="G69" s="71">
        <v>0</v>
      </c>
      <c r="H69" s="17">
        <f t="shared" si="59"/>
        <v>0</v>
      </c>
      <c r="I69" s="16">
        <f t="shared" ref="I69" si="62">D69*E69</f>
        <v>0</v>
      </c>
      <c r="J69" s="16">
        <f t="shared" ref="J69" si="63">D69*F69</f>
        <v>0</v>
      </c>
      <c r="K69" s="16">
        <f t="shared" ref="K69" si="64">D69*G69</f>
        <v>0</v>
      </c>
      <c r="L69" s="17">
        <f t="shared" ref="L69" si="65">I69+J69+K69</f>
        <v>0</v>
      </c>
      <c r="M69" s="17">
        <f>ROUND((L69*M6)+L69,2)</f>
        <v>0</v>
      </c>
      <c r="N69" s="45"/>
    </row>
    <row r="70" spans="1:79" s="40" customFormat="1" ht="24" customHeight="1">
      <c r="A70" s="68" t="s">
        <v>81</v>
      </c>
      <c r="B70" s="69" t="s">
        <v>120</v>
      </c>
      <c r="C70" s="70" t="s">
        <v>26</v>
      </c>
      <c r="D70" s="67">
        <v>62</v>
      </c>
      <c r="E70" s="59"/>
      <c r="F70" s="59"/>
      <c r="G70" s="59"/>
      <c r="H70" s="17">
        <f t="shared" si="59"/>
        <v>0</v>
      </c>
      <c r="I70" s="16">
        <f t="shared" ref="I70:I71" si="66">D70*E70</f>
        <v>0</v>
      </c>
      <c r="J70" s="16">
        <f t="shared" ref="J70:J71" si="67">D70*F70</f>
        <v>0</v>
      </c>
      <c r="K70" s="16">
        <f t="shared" ref="K70:K71" si="68">D70*G70</f>
        <v>0</v>
      </c>
      <c r="L70" s="17">
        <f t="shared" ref="L70:L71" si="69">I70+J70+K70</f>
        <v>0</v>
      </c>
      <c r="M70" s="17">
        <f>ROUND((L70*M6)+L70,2)</f>
        <v>0</v>
      </c>
      <c r="N70" s="45"/>
    </row>
    <row r="71" spans="1:79" s="40" customFormat="1" ht="30.75" customHeight="1">
      <c r="A71" s="68" t="s">
        <v>82</v>
      </c>
      <c r="B71" s="69" t="s">
        <v>121</v>
      </c>
      <c r="C71" s="70" t="s">
        <v>26</v>
      </c>
      <c r="D71" s="67">
        <v>120</v>
      </c>
      <c r="E71" s="59"/>
      <c r="F71" s="59"/>
      <c r="G71" s="59"/>
      <c r="H71" s="17">
        <f t="shared" ref="H71" si="70">E71+F71+G71</f>
        <v>0</v>
      </c>
      <c r="I71" s="16">
        <f t="shared" si="66"/>
        <v>0</v>
      </c>
      <c r="J71" s="16">
        <f t="shared" si="67"/>
        <v>0</v>
      </c>
      <c r="K71" s="16">
        <f t="shared" si="68"/>
        <v>0</v>
      </c>
      <c r="L71" s="17">
        <f t="shared" si="69"/>
        <v>0</v>
      </c>
      <c r="M71" s="17">
        <f>ROUND((L71*M6)+L71,2)</f>
        <v>0</v>
      </c>
      <c r="N71" s="45"/>
    </row>
    <row r="72" spans="1:79" s="40" customFormat="1" ht="31.5" customHeight="1">
      <c r="A72" s="68" t="s">
        <v>85</v>
      </c>
      <c r="B72" s="69" t="s">
        <v>122</v>
      </c>
      <c r="C72" s="70" t="s">
        <v>26</v>
      </c>
      <c r="D72" s="67">
        <v>62</v>
      </c>
      <c r="E72" s="59"/>
      <c r="F72" s="59"/>
      <c r="G72" s="71">
        <v>0</v>
      </c>
      <c r="H72" s="17">
        <f>E72+F72+G72</f>
        <v>0</v>
      </c>
      <c r="I72" s="16">
        <f t="shared" ref="I72:I74" si="71">D72*E72</f>
        <v>0</v>
      </c>
      <c r="J72" s="16">
        <f t="shared" ref="J72:J74" si="72">D72*F72</f>
        <v>0</v>
      </c>
      <c r="K72" s="16">
        <f t="shared" ref="K72:K74" si="73">D72*G72</f>
        <v>0</v>
      </c>
      <c r="L72" s="17">
        <f t="shared" ref="L72:L74" si="74">I72+J72+K72</f>
        <v>0</v>
      </c>
      <c r="M72" s="17">
        <f>ROUND((L72*M6)+L72,2)</f>
        <v>0</v>
      </c>
      <c r="N72" s="45"/>
    </row>
    <row r="73" spans="1:79" s="40" customFormat="1" ht="30.75" customHeight="1">
      <c r="A73" s="68" t="s">
        <v>86</v>
      </c>
      <c r="B73" s="69" t="s">
        <v>124</v>
      </c>
      <c r="C73" s="70" t="s">
        <v>26</v>
      </c>
      <c r="D73" s="67">
        <v>120</v>
      </c>
      <c r="E73" s="59"/>
      <c r="F73" s="59"/>
      <c r="G73" s="71">
        <v>0</v>
      </c>
      <c r="H73" s="17">
        <f t="shared" ref="H73:H74" si="75">E73+F73+G73</f>
        <v>0</v>
      </c>
      <c r="I73" s="16">
        <f t="shared" si="71"/>
        <v>0</v>
      </c>
      <c r="J73" s="16">
        <f t="shared" si="72"/>
        <v>0</v>
      </c>
      <c r="K73" s="16">
        <f t="shared" si="73"/>
        <v>0</v>
      </c>
      <c r="L73" s="17">
        <f t="shared" si="74"/>
        <v>0</v>
      </c>
      <c r="M73" s="17">
        <f>ROUND((L73*M6)+L73,2)</f>
        <v>0</v>
      </c>
      <c r="N73" s="45"/>
    </row>
    <row r="74" spans="1:79" s="40" customFormat="1" ht="66.75" customHeight="1">
      <c r="A74" s="68" t="s">
        <v>87</v>
      </c>
      <c r="B74" s="69" t="s">
        <v>123</v>
      </c>
      <c r="C74" s="70" t="s">
        <v>26</v>
      </c>
      <c r="D74" s="67">
        <v>7.56</v>
      </c>
      <c r="E74" s="59"/>
      <c r="F74" s="59"/>
      <c r="G74" s="71">
        <v>0</v>
      </c>
      <c r="H74" s="17">
        <f t="shared" si="75"/>
        <v>0</v>
      </c>
      <c r="I74" s="16">
        <f t="shared" si="71"/>
        <v>0</v>
      </c>
      <c r="J74" s="16">
        <f t="shared" si="72"/>
        <v>0</v>
      </c>
      <c r="K74" s="16">
        <f t="shared" si="73"/>
        <v>0</v>
      </c>
      <c r="L74" s="17">
        <f t="shared" si="74"/>
        <v>0</v>
      </c>
      <c r="M74" s="17">
        <f>ROUND((L74*M6)+L74,2)</f>
        <v>0</v>
      </c>
    </row>
    <row r="75" spans="1:79" s="40" customFormat="1" ht="39" customHeight="1">
      <c r="A75" s="68" t="s">
        <v>88</v>
      </c>
      <c r="B75" s="69" t="s">
        <v>64</v>
      </c>
      <c r="C75" s="70" t="s">
        <v>26</v>
      </c>
      <c r="D75" s="67">
        <v>3.36</v>
      </c>
      <c r="E75" s="59"/>
      <c r="F75" s="59"/>
      <c r="G75" s="59"/>
      <c r="H75" s="17">
        <f t="shared" ref="H75" si="76">E75+F75+G75</f>
        <v>0</v>
      </c>
      <c r="I75" s="16">
        <f t="shared" ref="I75:I80" si="77">D75*E75</f>
        <v>0</v>
      </c>
      <c r="J75" s="16">
        <f t="shared" ref="J75:J80" si="78">D75*F75</f>
        <v>0</v>
      </c>
      <c r="K75" s="16">
        <f t="shared" ref="K75:K80" si="79">D75*G75</f>
        <v>0</v>
      </c>
      <c r="L75" s="17">
        <f t="shared" ref="L75:L80" si="80">I75+J75+K75</f>
        <v>0</v>
      </c>
      <c r="M75" s="17">
        <f>ROUND((L75*M6)+L75,2)</f>
        <v>0</v>
      </c>
    </row>
    <row r="76" spans="1:79" s="3" customFormat="1" ht="26.25" customHeight="1">
      <c r="A76" s="72">
        <v>10</v>
      </c>
      <c r="B76" s="73" t="s">
        <v>126</v>
      </c>
      <c r="C76" s="74"/>
      <c r="D76" s="75"/>
      <c r="E76" s="76"/>
      <c r="F76" s="76"/>
      <c r="G76" s="76"/>
      <c r="H76" s="26"/>
      <c r="I76" s="26"/>
      <c r="J76" s="26"/>
      <c r="K76" s="26"/>
      <c r="L76" s="33">
        <f>SUM(L77:L80)</f>
        <v>0</v>
      </c>
      <c r="M76" s="33">
        <f>SUM(M77:M80)</f>
        <v>0</v>
      </c>
    </row>
    <row r="77" spans="1:79" s="40" customFormat="1">
      <c r="A77" s="68" t="s">
        <v>83</v>
      </c>
      <c r="B77" s="69" t="s">
        <v>131</v>
      </c>
      <c r="C77" s="70" t="s">
        <v>29</v>
      </c>
      <c r="D77" s="67">
        <v>1</v>
      </c>
      <c r="E77" s="59"/>
      <c r="F77" s="71">
        <v>0</v>
      </c>
      <c r="G77" s="71">
        <v>0</v>
      </c>
      <c r="H77" s="17">
        <f>E77+F77+G77</f>
        <v>0</v>
      </c>
      <c r="I77" s="16">
        <f t="shared" si="77"/>
        <v>0</v>
      </c>
      <c r="J77" s="16">
        <f t="shared" si="78"/>
        <v>0</v>
      </c>
      <c r="K77" s="16">
        <f t="shared" si="79"/>
        <v>0</v>
      </c>
      <c r="L77" s="17">
        <f t="shared" si="80"/>
        <v>0</v>
      </c>
      <c r="M77" s="17">
        <f>ROUND((L77*M6)+L77,2)</f>
        <v>0</v>
      </c>
    </row>
    <row r="78" spans="1:79" s="40" customFormat="1">
      <c r="A78" s="68" t="s">
        <v>127</v>
      </c>
      <c r="B78" s="69" t="s">
        <v>132</v>
      </c>
      <c r="C78" s="70" t="s">
        <v>29</v>
      </c>
      <c r="D78" s="67">
        <v>1</v>
      </c>
      <c r="E78" s="59"/>
      <c r="F78" s="71">
        <v>0</v>
      </c>
      <c r="G78" s="71">
        <v>0</v>
      </c>
      <c r="H78" s="17">
        <f t="shared" ref="H78:H80" si="81">E78+F78+G78</f>
        <v>0</v>
      </c>
      <c r="I78" s="16">
        <f t="shared" si="77"/>
        <v>0</v>
      </c>
      <c r="J78" s="16">
        <f t="shared" si="78"/>
        <v>0</v>
      </c>
      <c r="K78" s="16">
        <f t="shared" si="79"/>
        <v>0</v>
      </c>
      <c r="L78" s="17">
        <f t="shared" si="80"/>
        <v>0</v>
      </c>
      <c r="M78" s="17">
        <f>ROUND((L78*M6)+L78,2)</f>
        <v>0</v>
      </c>
    </row>
    <row r="79" spans="1:79" s="40" customFormat="1">
      <c r="A79" s="68" t="s">
        <v>128</v>
      </c>
      <c r="B79" s="69" t="s">
        <v>133</v>
      </c>
      <c r="C79" s="70" t="s">
        <v>29</v>
      </c>
      <c r="D79" s="67">
        <v>1</v>
      </c>
      <c r="E79" s="59"/>
      <c r="F79" s="71">
        <v>0</v>
      </c>
      <c r="G79" s="71">
        <v>0</v>
      </c>
      <c r="H79" s="17">
        <f t="shared" si="81"/>
        <v>0</v>
      </c>
      <c r="I79" s="16">
        <f t="shared" si="77"/>
        <v>0</v>
      </c>
      <c r="J79" s="16">
        <f t="shared" si="78"/>
        <v>0</v>
      </c>
      <c r="K79" s="16">
        <f t="shared" si="79"/>
        <v>0</v>
      </c>
      <c r="L79" s="17">
        <f t="shared" si="80"/>
        <v>0</v>
      </c>
      <c r="M79" s="17">
        <f>ROUND((L79*M6)+L79,2)</f>
        <v>0</v>
      </c>
    </row>
    <row r="80" spans="1:79" s="40" customFormat="1">
      <c r="A80" s="68" t="s">
        <v>145</v>
      </c>
      <c r="B80" s="69" t="s">
        <v>146</v>
      </c>
      <c r="C80" s="70" t="s">
        <v>29</v>
      </c>
      <c r="D80" s="67">
        <v>1</v>
      </c>
      <c r="E80" s="59"/>
      <c r="F80" s="71">
        <v>0</v>
      </c>
      <c r="G80" s="71">
        <v>0</v>
      </c>
      <c r="H80" s="17">
        <f t="shared" si="81"/>
        <v>0</v>
      </c>
      <c r="I80" s="16">
        <f t="shared" si="77"/>
        <v>0</v>
      </c>
      <c r="J80" s="16">
        <f t="shared" si="78"/>
        <v>0</v>
      </c>
      <c r="K80" s="16">
        <f t="shared" si="79"/>
        <v>0</v>
      </c>
      <c r="L80" s="17">
        <f t="shared" si="80"/>
        <v>0</v>
      </c>
      <c r="M80" s="17">
        <f>ROUND((L80*M6)+L80,2)</f>
        <v>0</v>
      </c>
    </row>
    <row r="81" spans="1:13" s="3" customFormat="1" ht="26.25" customHeight="1">
      <c r="A81" s="72">
        <v>11</v>
      </c>
      <c r="B81" s="73" t="s">
        <v>99</v>
      </c>
      <c r="C81" s="74"/>
      <c r="D81" s="75"/>
      <c r="E81" s="76"/>
      <c r="F81" s="76"/>
      <c r="G81" s="76"/>
      <c r="H81" s="26"/>
      <c r="I81" s="27"/>
      <c r="J81" s="27"/>
      <c r="K81" s="27"/>
      <c r="L81" s="33">
        <f>SUM(L82:L82)</f>
        <v>0</v>
      </c>
      <c r="M81" s="33">
        <f>SUM(M82:M82)</f>
        <v>0</v>
      </c>
    </row>
    <row r="82" spans="1:13" s="3" customFormat="1">
      <c r="A82" s="68" t="s">
        <v>129</v>
      </c>
      <c r="B82" s="69" t="s">
        <v>51</v>
      </c>
      <c r="C82" s="70" t="s">
        <v>26</v>
      </c>
      <c r="D82" s="67">
        <v>62</v>
      </c>
      <c r="E82" s="59"/>
      <c r="F82" s="59"/>
      <c r="G82" s="71">
        <v>0</v>
      </c>
      <c r="H82" s="17">
        <f>E82+F82+G82</f>
        <v>0</v>
      </c>
      <c r="I82" s="16">
        <f t="shared" ref="I82" si="82">D82*E82</f>
        <v>0</v>
      </c>
      <c r="J82" s="16">
        <f t="shared" ref="J82" si="83">D82*F82</f>
        <v>0</v>
      </c>
      <c r="K82" s="16">
        <f t="shared" ref="K82" si="84">D82*G82</f>
        <v>0</v>
      </c>
      <c r="L82" s="17">
        <f t="shared" ref="L82" si="85">I82+J82+K82</f>
        <v>0</v>
      </c>
      <c r="M82" s="17">
        <f>ROUND((L82*M6)+L82,2)</f>
        <v>0</v>
      </c>
    </row>
    <row r="83" spans="1:13" s="3" customFormat="1" ht="34.5" customHeight="1">
      <c r="A83" s="56" t="s">
        <v>23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5"/>
      <c r="M83" s="19">
        <f>M11+M13+M20+M26+M33+M36+M57+M59+M64+M76+M81</f>
        <v>0</v>
      </c>
    </row>
    <row r="84" spans="1:13" s="3" customFormat="1" ht="34.5" customHeight="1">
      <c r="A84" s="61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3"/>
    </row>
    <row r="85" spans="1:13" s="3" customFormat="1" ht="34.5" customHeight="1">
      <c r="A85" s="61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3"/>
    </row>
    <row r="86" spans="1:13" s="3" customFormat="1" ht="27.75" customHeight="1">
      <c r="A86" s="2"/>
      <c r="B86" s="20"/>
      <c r="C86" s="21"/>
      <c r="D86" s="7"/>
      <c r="E86" s="22"/>
      <c r="F86" s="22"/>
      <c r="G86" s="22"/>
      <c r="H86" s="8"/>
      <c r="I86" s="22"/>
      <c r="J86" s="22"/>
      <c r="K86" s="22"/>
      <c r="L86" s="8"/>
      <c r="M86" s="8"/>
    </row>
    <row r="87" spans="1:13" s="3" customFormat="1" ht="19.5" customHeight="1">
      <c r="A87" s="102" t="s">
        <v>165</v>
      </c>
      <c r="B87" s="103"/>
      <c r="C87" s="81"/>
      <c r="D87" s="46"/>
      <c r="E87" s="81"/>
      <c r="F87" s="83" t="s">
        <v>167</v>
      </c>
      <c r="G87" s="83"/>
      <c r="H87" s="83"/>
      <c r="I87" s="83"/>
      <c r="J87" s="83"/>
      <c r="K87" s="83"/>
      <c r="L87" s="83"/>
      <c r="M87" s="83"/>
    </row>
    <row r="88" spans="1:13" s="3" customFormat="1">
      <c r="A88" s="81"/>
      <c r="B88" s="48"/>
      <c r="C88" s="49"/>
      <c r="D88" s="46"/>
      <c r="E88" s="47" t="s">
        <v>21</v>
      </c>
      <c r="F88" s="84" t="s">
        <v>166</v>
      </c>
      <c r="G88" s="84"/>
      <c r="H88" s="84"/>
      <c r="I88" s="84"/>
      <c r="J88" s="84"/>
      <c r="K88" s="84"/>
      <c r="L88" s="84"/>
      <c r="M88" s="84"/>
    </row>
    <row r="89" spans="1:13" s="3" customFormat="1" ht="42.75" customHeight="1">
      <c r="B89" s="23" t="s">
        <v>12</v>
      </c>
      <c r="G89" s="39"/>
    </row>
    <row r="90" spans="1:13" s="3" customFormat="1" ht="38.25" customHeight="1"/>
    <row r="91" spans="1:13" s="3" customFormat="1" ht="39" customHeight="1"/>
    <row r="92" spans="1:13" s="3" customFormat="1" ht="53.25" customHeight="1"/>
    <row r="93" spans="1:13" s="3" customFormat="1" ht="46.5" customHeight="1"/>
    <row r="94" spans="1:13" s="3" customFormat="1" ht="39.75" customHeight="1">
      <c r="B94" s="34"/>
    </row>
    <row r="95" spans="1:13" s="3" customFormat="1"/>
    <row r="96" spans="1:13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 ht="29.25" customHeigh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 ht="21" customHeight="1"/>
    <row r="112" s="3" customFormat="1"/>
    <row r="113" s="3" customFormat="1"/>
    <row r="114" s="3" customFormat="1"/>
    <row r="115" s="3" customFormat="1"/>
    <row r="116" s="3" customFormat="1" ht="16.5" customHeight="1"/>
    <row r="117" s="3" customFormat="1"/>
    <row r="118" s="3" customFormat="1"/>
    <row r="119" s="3" customFormat="1"/>
    <row r="120" s="3" customFormat="1"/>
    <row r="121" s="3" customFormat="1" ht="30.75" customHeigh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 ht="25.5" customHeigh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 ht="18.75" customHeight="1"/>
    <row r="141" s="3" customFormat="1"/>
    <row r="142" s="3" customFormat="1" ht="21.75" customHeight="1"/>
    <row r="143" s="3" customFormat="1"/>
    <row r="144" s="3" customFormat="1" ht="18" customHeight="1"/>
    <row r="145" s="3" customFormat="1" ht="17.25" customHeight="1"/>
    <row r="146" s="3" customFormat="1" ht="27" customHeight="1"/>
    <row r="147" s="3" customFormat="1"/>
    <row r="148" s="3" customFormat="1"/>
    <row r="149" s="3" customFormat="1" ht="18.75" customHeight="1"/>
    <row r="150" s="3" customFormat="1"/>
    <row r="151" s="3" customFormat="1"/>
    <row r="152" s="3" customFormat="1" ht="17.25" customHeigh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  <row r="169" s="3" customFormat="1"/>
    <row r="170" s="3" customFormat="1"/>
    <row r="171" s="3" customFormat="1"/>
    <row r="172" s="3" customFormat="1"/>
    <row r="173" s="3" customFormat="1"/>
    <row r="174" s="3" customFormat="1"/>
    <row r="175" s="3" customFormat="1"/>
    <row r="176" s="3" customFormat="1"/>
    <row r="177" s="3" customFormat="1"/>
    <row r="178" s="3" customFormat="1"/>
    <row r="179" s="3" customFormat="1"/>
    <row r="180" s="3" customFormat="1"/>
    <row r="181" s="3" customFormat="1"/>
    <row r="182" s="3" customFormat="1"/>
    <row r="183" s="3" customFormat="1"/>
    <row r="184" s="3" customFormat="1"/>
    <row r="185" s="3" customFormat="1"/>
    <row r="186" s="3" customFormat="1"/>
    <row r="187" s="3" customFormat="1"/>
    <row r="188" s="3" customFormat="1"/>
    <row r="189" s="3" customFormat="1"/>
    <row r="190" s="3" customFormat="1"/>
    <row r="191" s="3" customFormat="1"/>
    <row r="192" s="3" customFormat="1"/>
    <row r="193" s="3" customFormat="1"/>
    <row r="194" s="3" customFormat="1"/>
    <row r="195" s="3" customFormat="1"/>
    <row r="196" s="3" customFormat="1"/>
    <row r="197" s="3" customFormat="1"/>
    <row r="198" s="3" customFormat="1"/>
    <row r="199" s="3" customFormat="1"/>
    <row r="200" s="3" customFormat="1"/>
    <row r="201" s="3" customFormat="1"/>
    <row r="202" s="3" customFormat="1"/>
    <row r="203" s="3" customFormat="1"/>
    <row r="204" s="3" customFormat="1"/>
    <row r="205" s="3" customFormat="1"/>
    <row r="206" s="3" customFormat="1"/>
    <row r="207" s="3" customFormat="1"/>
    <row r="208" s="3" customFormat="1"/>
    <row r="209" s="3" customFormat="1"/>
    <row r="210" s="3" customFormat="1"/>
    <row r="211" s="3" customFormat="1"/>
    <row r="212" s="3" customFormat="1"/>
    <row r="213" s="3" customFormat="1"/>
    <row r="214" s="3" customFormat="1"/>
    <row r="215" s="3" customFormat="1"/>
    <row r="216" s="3" customFormat="1"/>
    <row r="217" s="3" customFormat="1"/>
    <row r="218" s="3" customFormat="1"/>
    <row r="219" s="3" customFormat="1"/>
    <row r="220" s="3" customFormat="1"/>
    <row r="221" s="3" customFormat="1"/>
    <row r="222" s="3" customFormat="1"/>
    <row r="223" s="3" customFormat="1"/>
    <row r="224" s="3" customFormat="1"/>
    <row r="225" s="3" customFormat="1"/>
    <row r="226" s="3" customFormat="1"/>
    <row r="227" s="3" customFormat="1"/>
    <row r="228" s="3" customFormat="1"/>
    <row r="229" s="3" customFormat="1"/>
    <row r="230" s="3" customFormat="1"/>
    <row r="231" s="3" customFormat="1"/>
    <row r="232" s="3" customFormat="1"/>
    <row r="233" s="3" customFormat="1"/>
    <row r="234" s="3" customFormat="1"/>
    <row r="235" s="3" customFormat="1"/>
    <row r="236" s="3" customFormat="1"/>
    <row r="237" s="3" customFormat="1"/>
    <row r="238" s="3" customFormat="1"/>
    <row r="239" s="3" customFormat="1"/>
    <row r="240" s="3" customFormat="1"/>
    <row r="241" s="3" customFormat="1"/>
    <row r="242" s="3" customFormat="1"/>
    <row r="243" s="3" customFormat="1"/>
    <row r="244" s="3" customFormat="1"/>
    <row r="245" s="3" customFormat="1"/>
    <row r="246" s="3" customFormat="1"/>
    <row r="247" s="3" customFormat="1"/>
    <row r="248" s="3" customFormat="1"/>
    <row r="249" s="3" customFormat="1"/>
    <row r="250" s="3" customFormat="1"/>
    <row r="251" s="3" customFormat="1"/>
    <row r="252" s="3" customFormat="1"/>
    <row r="253" s="3" customFormat="1"/>
    <row r="254" s="3" customFormat="1"/>
    <row r="255" s="3" customFormat="1"/>
    <row r="256" s="3" customFormat="1"/>
    <row r="257" s="3" customFormat="1"/>
    <row r="258" s="3" customFormat="1"/>
    <row r="259" s="3" customFormat="1"/>
    <row r="260" s="3" customFormat="1"/>
    <row r="261" s="3" customFormat="1"/>
    <row r="262" s="3" customFormat="1"/>
    <row r="263" s="3" customFormat="1"/>
    <row r="264" s="3" customFormat="1"/>
    <row r="265" s="3" customFormat="1"/>
    <row r="266" s="3" customFormat="1"/>
    <row r="267" s="3" customFormat="1"/>
    <row r="268" s="3" customFormat="1"/>
    <row r="269" s="3" customFormat="1"/>
    <row r="270" s="3" customFormat="1"/>
    <row r="271" s="3" customFormat="1"/>
    <row r="272" s="3" customFormat="1"/>
    <row r="273" s="3" customFormat="1"/>
    <row r="274" s="3" customFormat="1"/>
    <row r="275" s="3" customFormat="1"/>
    <row r="276" s="3" customFormat="1"/>
    <row r="277" s="3" customFormat="1"/>
    <row r="278" s="3" customFormat="1"/>
    <row r="279" s="3" customFormat="1"/>
    <row r="280" s="3" customFormat="1"/>
    <row r="281" s="3" customFormat="1"/>
    <row r="282" s="3" customFormat="1"/>
    <row r="283" s="3" customFormat="1"/>
    <row r="284" s="3" customFormat="1"/>
    <row r="285" s="3" customFormat="1"/>
    <row r="286" s="3" customFormat="1"/>
    <row r="287" s="3" customFormat="1"/>
    <row r="288" s="3" customFormat="1"/>
    <row r="289" s="3" customFormat="1"/>
    <row r="290" s="3" customFormat="1"/>
    <row r="291" s="3" customFormat="1"/>
    <row r="292" s="3" customFormat="1"/>
    <row r="293" s="3" customFormat="1"/>
    <row r="294" s="3" customFormat="1"/>
    <row r="295" s="3" customFormat="1"/>
    <row r="296" s="3" customFormat="1"/>
    <row r="297" s="3" customFormat="1"/>
    <row r="298" s="3" customFormat="1"/>
    <row r="299" s="3" customFormat="1"/>
    <row r="300" s="3" customFormat="1"/>
    <row r="301" s="3" customFormat="1"/>
    <row r="302" s="3" customFormat="1"/>
    <row r="303" s="3" customFormat="1"/>
    <row r="304" s="3" customFormat="1"/>
    <row r="305" s="3" customFormat="1"/>
    <row r="306" s="3" customFormat="1"/>
    <row r="307" s="3" customFormat="1"/>
    <row r="308" s="3" customFormat="1"/>
    <row r="309" s="3" customFormat="1"/>
    <row r="310" s="3" customFormat="1"/>
    <row r="311" s="3" customFormat="1"/>
    <row r="312" s="3" customFormat="1"/>
    <row r="313" s="3" customFormat="1"/>
    <row r="314" s="3" customFormat="1"/>
    <row r="315" s="3" customFormat="1"/>
    <row r="316" s="3" customFormat="1"/>
    <row r="317" s="3" customFormat="1"/>
    <row r="318" s="3" customFormat="1"/>
    <row r="319" s="3" customFormat="1"/>
    <row r="320" s="3" customFormat="1"/>
    <row r="321" s="3" customFormat="1"/>
    <row r="322" s="3" customFormat="1"/>
    <row r="323" s="3" customFormat="1"/>
    <row r="324" s="3" customFormat="1"/>
    <row r="325" s="3" customFormat="1"/>
    <row r="326" s="3" customFormat="1"/>
    <row r="327" s="3" customFormat="1"/>
    <row r="328" s="3" customFormat="1"/>
    <row r="329" s="3" customFormat="1"/>
    <row r="330" s="3" customFormat="1"/>
    <row r="331" s="3" customFormat="1"/>
    <row r="332" s="3" customFormat="1"/>
    <row r="333" s="3" customFormat="1"/>
    <row r="334" s="3" customFormat="1"/>
    <row r="335" s="3" customFormat="1"/>
    <row r="336" s="3" customFormat="1"/>
    <row r="337" s="3" customFormat="1"/>
    <row r="338" s="3" customFormat="1"/>
    <row r="339" s="3" customFormat="1"/>
    <row r="340" s="3" customFormat="1"/>
    <row r="341" s="3" customFormat="1"/>
    <row r="342" s="3" customFormat="1"/>
    <row r="343" s="3" customFormat="1"/>
    <row r="344" s="3" customFormat="1"/>
    <row r="345" s="3" customFormat="1"/>
    <row r="346" s="3" customFormat="1"/>
    <row r="347" s="3" customFormat="1"/>
    <row r="348" s="3" customFormat="1"/>
    <row r="349" s="3" customFormat="1"/>
    <row r="350" s="3" customFormat="1"/>
    <row r="351" s="3" customFormat="1"/>
    <row r="352" s="3" customFormat="1"/>
    <row r="353" s="3" customFormat="1"/>
    <row r="354" s="3" customFormat="1"/>
    <row r="355" s="3" customFormat="1"/>
    <row r="356" s="3" customFormat="1"/>
    <row r="357" s="3" customFormat="1"/>
    <row r="358" s="3" customFormat="1"/>
    <row r="359" s="3" customFormat="1"/>
    <row r="360" s="3" customFormat="1"/>
    <row r="361" s="3" customFormat="1"/>
    <row r="362" s="3" customFormat="1"/>
    <row r="363" s="3" customFormat="1"/>
    <row r="364" s="3" customFormat="1"/>
    <row r="365" s="3" customFormat="1"/>
    <row r="366" s="3" customFormat="1"/>
    <row r="367" s="3" customFormat="1"/>
    <row r="368" s="3" customFormat="1"/>
    <row r="369" s="3" customFormat="1"/>
    <row r="370" s="3" customFormat="1"/>
    <row r="371" s="3" customFormat="1"/>
    <row r="372" s="3" customFormat="1"/>
    <row r="373" s="3" customFormat="1"/>
    <row r="374" s="3" customFormat="1"/>
    <row r="375" s="3" customFormat="1"/>
    <row r="376" s="3" customFormat="1"/>
    <row r="377" s="3" customFormat="1"/>
    <row r="378" s="3" customFormat="1"/>
    <row r="379" s="3" customFormat="1"/>
    <row r="380" s="3" customFormat="1"/>
    <row r="381" s="3" customFormat="1"/>
    <row r="382" s="3" customFormat="1"/>
    <row r="383" s="3" customFormat="1"/>
    <row r="384" s="3" customFormat="1"/>
    <row r="385" s="3" customFormat="1"/>
    <row r="386" s="3" customFormat="1"/>
    <row r="387" s="3" customFormat="1"/>
    <row r="388" s="3" customFormat="1"/>
    <row r="389" s="3" customFormat="1"/>
    <row r="390" s="3" customFormat="1"/>
    <row r="391" s="3" customFormat="1"/>
    <row r="392" s="3" customFormat="1"/>
    <row r="393" s="3" customFormat="1"/>
    <row r="394" s="3" customFormat="1"/>
    <row r="395" s="3" customFormat="1"/>
    <row r="396" s="3" customFormat="1"/>
    <row r="397" s="3" customFormat="1"/>
    <row r="398" s="3" customFormat="1"/>
    <row r="399" s="3" customFormat="1"/>
    <row r="400" s="3" customFormat="1"/>
    <row r="401" s="3" customFormat="1"/>
    <row r="402" s="3" customFormat="1"/>
    <row r="403" s="3" customFormat="1"/>
    <row r="404" s="3" customFormat="1"/>
    <row r="405" s="3" customFormat="1"/>
    <row r="406" s="3" customFormat="1"/>
    <row r="407" s="3" customFormat="1"/>
    <row r="408" s="3" customFormat="1"/>
    <row r="409" s="3" customFormat="1"/>
    <row r="410" s="3" customFormat="1"/>
    <row r="411" s="3" customFormat="1"/>
    <row r="412" s="3" customFormat="1"/>
    <row r="413" s="3" customFormat="1"/>
    <row r="414" s="3" customFormat="1"/>
    <row r="415" s="3" customFormat="1"/>
    <row r="416" s="3" customFormat="1"/>
    <row r="417" s="3" customFormat="1"/>
    <row r="418" s="3" customFormat="1"/>
    <row r="419" s="3" customFormat="1"/>
    <row r="420" s="3" customFormat="1"/>
    <row r="421" s="3" customFormat="1"/>
    <row r="422" s="3" customFormat="1"/>
    <row r="423" s="3" customFormat="1"/>
    <row r="424" s="3" customFormat="1"/>
    <row r="425" s="3" customFormat="1"/>
    <row r="426" s="3" customFormat="1"/>
    <row r="427" s="3" customFormat="1"/>
    <row r="428" s="3" customFormat="1"/>
    <row r="429" s="3" customFormat="1"/>
    <row r="430" s="3" customFormat="1"/>
    <row r="431" s="3" customFormat="1"/>
    <row r="432" s="3" customFormat="1"/>
    <row r="433" s="3" customFormat="1"/>
    <row r="434" s="3" customFormat="1"/>
    <row r="435" s="3" customFormat="1"/>
    <row r="436" s="3" customFormat="1"/>
    <row r="437" s="3" customFormat="1"/>
    <row r="438" s="3" customFormat="1"/>
    <row r="439" s="3" customFormat="1"/>
    <row r="440" s="3" customFormat="1"/>
    <row r="441" s="3" customFormat="1"/>
    <row r="442" s="3" customFormat="1"/>
    <row r="443" s="3" customFormat="1"/>
    <row r="444" s="3" customFormat="1"/>
    <row r="445" s="3" customFormat="1"/>
    <row r="446" s="3" customFormat="1"/>
    <row r="447" s="3" customFormat="1"/>
    <row r="448" s="3" customFormat="1"/>
    <row r="449" s="3" customFormat="1"/>
    <row r="450" s="3" customFormat="1"/>
    <row r="451" s="3" customFormat="1"/>
    <row r="452" s="3" customFormat="1"/>
    <row r="453" s="3" customFormat="1"/>
    <row r="454" s="3" customFormat="1"/>
    <row r="455" s="3" customFormat="1"/>
    <row r="456" s="3" customFormat="1"/>
    <row r="457" s="3" customFormat="1"/>
    <row r="458" s="3" customFormat="1"/>
    <row r="459" s="3" customFormat="1"/>
    <row r="460" s="3" customFormat="1"/>
    <row r="461" s="3" customFormat="1"/>
    <row r="462" s="3" customFormat="1"/>
    <row r="463" s="3" customFormat="1"/>
    <row r="464" s="3" customFormat="1"/>
    <row r="465" s="3" customFormat="1"/>
    <row r="466" s="3" customFormat="1"/>
    <row r="467" s="3" customFormat="1"/>
    <row r="468" s="3" customFormat="1"/>
    <row r="469" s="3" customFormat="1"/>
    <row r="470" s="3" customFormat="1"/>
    <row r="471" s="3" customFormat="1"/>
    <row r="472" s="3" customFormat="1"/>
    <row r="473" s="3" customFormat="1"/>
    <row r="474" s="3" customFormat="1"/>
    <row r="475" s="3" customFormat="1"/>
    <row r="476" s="3" customFormat="1"/>
    <row r="477" s="3" customFormat="1"/>
    <row r="478" s="3" customFormat="1"/>
    <row r="479" s="3" customFormat="1"/>
    <row r="480" s="3" customFormat="1"/>
    <row r="481" s="3" customFormat="1"/>
    <row r="482" s="3" customFormat="1"/>
    <row r="483" s="3" customFormat="1"/>
    <row r="484" s="3" customFormat="1"/>
    <row r="485" s="3" customFormat="1"/>
    <row r="486" s="3" customFormat="1"/>
    <row r="487" s="3" customFormat="1"/>
    <row r="488" s="3" customFormat="1"/>
    <row r="489" s="3" customFormat="1"/>
    <row r="490" s="3" customFormat="1"/>
    <row r="491" s="3" customFormat="1"/>
    <row r="492" s="3" customFormat="1"/>
    <row r="493" s="3" customFormat="1"/>
    <row r="494" s="3" customFormat="1"/>
    <row r="495" s="3" customFormat="1"/>
    <row r="496" s="3" customFormat="1"/>
    <row r="497" s="3" customFormat="1"/>
    <row r="498" s="3" customFormat="1"/>
    <row r="499" s="3" customFormat="1"/>
    <row r="500" s="3" customFormat="1"/>
    <row r="501" s="3" customFormat="1"/>
    <row r="502" s="3" customFormat="1"/>
    <row r="503" s="3" customFormat="1"/>
    <row r="504" s="3" customFormat="1"/>
    <row r="505" s="3" customFormat="1"/>
    <row r="506" s="3" customFormat="1"/>
    <row r="507" s="3" customFormat="1"/>
    <row r="508" s="3" customFormat="1"/>
    <row r="509" s="3" customFormat="1"/>
    <row r="510" s="3" customFormat="1"/>
    <row r="511" s="3" customFormat="1"/>
    <row r="512" s="3" customFormat="1"/>
    <row r="513" spans="1:71" s="3" customFormat="1"/>
    <row r="514" spans="1:71" s="3" customFormat="1"/>
    <row r="515" spans="1:71" s="3" customFormat="1"/>
    <row r="516" spans="1:71" s="3" customFormat="1"/>
    <row r="517" spans="1:71" s="3" customFormat="1"/>
    <row r="518" spans="1:71" s="3" customFormat="1"/>
    <row r="519" spans="1:71" s="3" customFormat="1"/>
    <row r="520" spans="1:7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</row>
    <row r="521" spans="1:7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</row>
    <row r="522" spans="1:7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</row>
    <row r="523" spans="1:7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</row>
    <row r="524" spans="1:7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</row>
    <row r="525" spans="1:7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</row>
    <row r="526" spans="1:7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</row>
    <row r="527" spans="1:7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</row>
    <row r="528" spans="1:7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</row>
    <row r="529" spans="1:7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</row>
    <row r="530" spans="1:7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</row>
    <row r="531" spans="1:7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</row>
    <row r="532" spans="1:7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</row>
    <row r="533" spans="1:7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</row>
    <row r="534" spans="1:7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</row>
    <row r="535" spans="1:7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</row>
    <row r="536" spans="1:7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</row>
    <row r="537" spans="1:7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</row>
    <row r="538" spans="1:7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</row>
    <row r="539" spans="1:7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</row>
    <row r="540" spans="1:7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</row>
    <row r="541" spans="1:7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</row>
    <row r="542" spans="1:7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</row>
    <row r="543" spans="1:7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</row>
    <row r="544" spans="1:7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</row>
    <row r="545" spans="1:7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</row>
    <row r="546" spans="1:7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</row>
    <row r="547" spans="1:7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</row>
    <row r="548" spans="1:7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</row>
    <row r="549" spans="1:7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</row>
    <row r="550" spans="1:7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</row>
    <row r="551" spans="1:7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</row>
    <row r="552" spans="1:7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</row>
    <row r="553" spans="1:7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</row>
    <row r="554" spans="1:7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</row>
    <row r="555" spans="1:7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</row>
    <row r="556" spans="1:7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</row>
    <row r="557" spans="1:7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</row>
    <row r="558" spans="1:7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</row>
    <row r="559" spans="1:7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</row>
    <row r="560" spans="1:7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</row>
    <row r="561" spans="1:7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</row>
    <row r="562" spans="1:7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</row>
    <row r="563" spans="1:7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</row>
    <row r="564" spans="1:7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</row>
    <row r="565" spans="1:7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</row>
    <row r="566" spans="1:7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</row>
    <row r="567" spans="1:7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</row>
    <row r="568" spans="1:7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</row>
    <row r="569" spans="1:7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</row>
    <row r="570" spans="1:7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</row>
    <row r="571" spans="1: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</row>
    <row r="572" spans="1:7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</row>
    <row r="573" spans="1:7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</row>
    <row r="574" spans="1:7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</row>
    <row r="575" spans="1:7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</row>
    <row r="576" spans="1:7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</row>
    <row r="577" spans="1:7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</row>
    <row r="578" spans="1:7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</row>
    <row r="579" spans="1:7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</row>
    <row r="580" spans="1:7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</row>
    <row r="581" spans="1:7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</row>
    <row r="582" spans="1:7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</row>
    <row r="583" spans="1:7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</row>
    <row r="584" spans="1:7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</row>
    <row r="585" spans="1:7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</row>
    <row r="586" spans="1:7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</row>
    <row r="587" spans="1:7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</row>
    <row r="588" spans="1:7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</row>
    <row r="589" spans="1:7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</row>
    <row r="590" spans="1:7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</row>
    <row r="591" spans="1:7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</row>
    <row r="592" spans="1:7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</row>
    <row r="593" spans="1:7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</row>
    <row r="594" spans="1:7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</row>
    <row r="595" spans="1:7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</row>
    <row r="596" spans="1:7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</row>
    <row r="597" spans="1:7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</row>
    <row r="598" spans="1:7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</row>
    <row r="599" spans="1:7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</row>
    <row r="600" spans="1:7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</row>
    <row r="601" spans="1:7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</row>
    <row r="602" spans="1:7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</row>
    <row r="603" spans="1:7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</row>
    <row r="604" spans="1:7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</row>
    <row r="605" spans="1:7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</row>
    <row r="606" spans="1:7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</row>
    <row r="607" spans="1:7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</row>
    <row r="608" spans="1:7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</row>
    <row r="609" spans="1:7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</row>
    <row r="610" spans="1:7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</row>
    <row r="611" spans="1:7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</row>
    <row r="612" spans="1:7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</row>
    <row r="613" spans="1:7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</row>
    <row r="614" spans="1:7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</row>
    <row r="615" spans="1:7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</row>
    <row r="616" spans="1:7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</row>
    <row r="617" spans="1:7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</row>
    <row r="618" spans="1:7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</row>
    <row r="619" spans="1:7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</row>
    <row r="620" spans="1:7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</row>
    <row r="621" spans="1:7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</row>
    <row r="622" spans="1:7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</row>
    <row r="623" spans="1:7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</row>
    <row r="624" spans="1:71">
      <c r="A624" s="3"/>
      <c r="B624" s="3"/>
      <c r="D624" s="3"/>
      <c r="M624" s="3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</row>
    <row r="625" spans="1:71">
      <c r="A625" s="3"/>
      <c r="B625" s="3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</row>
    <row r="626" spans="1:71">
      <c r="B626" s="3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</row>
    <row r="627" spans="1:71"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</row>
    <row r="628" spans="1:71"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</row>
    <row r="629" spans="1:71"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</row>
    <row r="630" spans="1:71"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</row>
    <row r="631" spans="1:71"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</row>
    <row r="632" spans="1:71"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</row>
    <row r="633" spans="1:71"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</row>
    <row r="634" spans="1:71"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</row>
    <row r="635" spans="1:71"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</row>
    <row r="636" spans="1:71"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</row>
  </sheetData>
  <sheetProtection password="CC1F" sheet="1" objects="1" scenarios="1"/>
  <mergeCells count="18">
    <mergeCell ref="B26:J26"/>
    <mergeCell ref="A87:B87"/>
    <mergeCell ref="A7:B7"/>
    <mergeCell ref="F87:M87"/>
    <mergeCell ref="F88:M88"/>
    <mergeCell ref="A1:M1"/>
    <mergeCell ref="A4:M4"/>
    <mergeCell ref="J6:L6"/>
    <mergeCell ref="A5:M5"/>
    <mergeCell ref="A6:I6"/>
    <mergeCell ref="A8:A9"/>
    <mergeCell ref="B8:B9"/>
    <mergeCell ref="C8:C9"/>
    <mergeCell ref="E8:M8"/>
    <mergeCell ref="D8:D9"/>
    <mergeCell ref="B11:J11"/>
    <mergeCell ref="B13:J13"/>
    <mergeCell ref="B20:J20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</vt:lpstr>
      <vt:lpstr>Orçamento!Area_de_impressao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Luis Marangoni</dc:creator>
  <cp:lastModifiedBy>Sandro Luis Marangoni</cp:lastModifiedBy>
  <cp:lastPrinted>2018-06-01T14:23:08Z</cp:lastPrinted>
  <dcterms:created xsi:type="dcterms:W3CDTF">2015-12-10T12:19:09Z</dcterms:created>
  <dcterms:modified xsi:type="dcterms:W3CDTF">2018-06-01T14:40:05Z</dcterms:modified>
</cp:coreProperties>
</file>